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24226"/>
  <mc:AlternateContent xmlns:mc="http://schemas.openxmlformats.org/markup-compatibility/2006">
    <mc:Choice Requires="x15">
      <x15ac:absPath xmlns:x15ac="http://schemas.microsoft.com/office/spreadsheetml/2010/11/ac" url="H:\FINCTL\Securitisation\Covered Bonds\Other\CB Label\HTT Reports\2025 Template\"/>
    </mc:Choice>
  </mc:AlternateContent>
  <xr:revisionPtr revIDLastSave="0" documentId="13_ncr:1_{B2B67E8F-185F-4E8C-AE0F-844734D163F9}" xr6:coauthVersionLast="47" xr6:coauthVersionMax="47" xr10:uidLastSave="{00000000-0000-0000-0000-000000000000}"/>
  <bookViews>
    <workbookView xWindow="-120" yWindow="-120" windowWidth="38640" windowHeight="15720"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DAT9807">#REF!</definedName>
    <definedName name="_DAT9907">#REF!</definedName>
    <definedName name="_DAT9911">#REF!</definedName>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ACTM">#REF!</definedName>
    <definedName name="ACTN">#REF!</definedName>
    <definedName name="aFace">'[1]Inputs - Parameters'!$C$31</definedName>
    <definedName name="aMargin">'[1]Inputs - Parameters'!$D$31</definedName>
    <definedName name="AmortisedBalance">[2]BM!#REF!</definedName>
    <definedName name="AmortPostIOTBL">#REF!</definedName>
    <definedName name="AMS">[3]AMS!$A$2:$BH$65536</definedName>
    <definedName name="aPortion">#REF!</definedName>
    <definedName name="ArrearsHistTBL">#REF!</definedName>
    <definedName name="ArrearsTBL">#REF!</definedName>
    <definedName name="aTable">#REF!</definedName>
    <definedName name="bbsw">'[4]Inputs - Parameters'!#REF!</definedName>
    <definedName name="bFace">'[1]Inputs - Parameters'!$C$33</definedName>
    <definedName name="bMargin">'[1]Inputs - Parameters'!$D$33</definedName>
    <definedName name="BMConcentrationLimits">#REF!</definedName>
    <definedName name="BMDefaultCriteria">[5]Summary!#REF!</definedName>
    <definedName name="BMDefaultFrequency">#REF!</definedName>
    <definedName name="BMForeclosure">#REF!</definedName>
    <definedName name="BMInterestRate">[6]BM!#REF!</definedName>
    <definedName name="BMMarketValueDecline">#REF!</definedName>
    <definedName name="bPortion">#REF!</definedName>
    <definedName name="bTable">#REF!</definedName>
    <definedName name="callTable1">#REF!</definedName>
    <definedName name="callTable2">#REF!</definedName>
    <definedName name="callTrigger">'[4]Inputs - Parameters'!#REF!</definedName>
    <definedName name="cFace">'[1]Inputs - Parameters'!$C$34</definedName>
    <definedName name="CFeePayDate">#REF!</definedName>
    <definedName name="ClassAID">'[7]Class A'!#REF!</definedName>
    <definedName name="classAsupport">'[4]Inputs - Parameters'!#REF!</definedName>
    <definedName name="classBsupport">'[4]Inputs - Parameters'!#REF!</definedName>
    <definedName name="ClassCID">#REF!</definedName>
    <definedName name="classCsupport">'[4]Inputs - Parameters'!#REF!</definedName>
    <definedName name="classDsupport">'[4]Inputs - Parameters'!#REF!</definedName>
    <definedName name="ClassZMaxEnt">'[1]Inputs - Parameters'!$D$27</definedName>
    <definedName name="cMargin">'[1]Inputs - Parameters'!$D$34</definedName>
    <definedName name="cPortion">#REF!</definedName>
    <definedName name="CPR">'[4]Inputs - Parameters'!#REF!</definedName>
    <definedName name="cprCURVE">'[4]Inputs - Parameters'!#REF!</definedName>
    <definedName name="CreditHistTBL">#REF!</definedName>
    <definedName name="CreditLMI">[6]BM!#REF!</definedName>
    <definedName name="CreditLMIHeadings">[6]BM!#REF!</definedName>
    <definedName name="creditSupport">'[4]Inputs - Parameters'!#REF!</definedName>
    <definedName name="CreditToSeasoning">[5]Summary!$C$10</definedName>
    <definedName name="csMargin">#REF!</definedName>
    <definedName name="cTable">#REF!</definedName>
    <definedName name="custodyFee">#REF!</definedName>
    <definedName name="DBClassC">#REF!</definedName>
    <definedName name="defaultCurve">'[4]Inputs - Parameters'!#REF!</definedName>
    <definedName name="defaultFrequency">'[4]Inputs - Parameters'!#REF!</definedName>
    <definedName name="defaultRate">'[4]Inputs - Parameters'!#REF!</definedName>
    <definedName name="delinquencyPeriod">'[4]Inputs - Parameters'!#REF!</definedName>
    <definedName name="delinquencyRate">'[4]Inputs - Parameters'!#REF!</definedName>
    <definedName name="delinquencyTable1">#REF!</definedName>
    <definedName name="delinquencyTable2">#REF!</definedName>
    <definedName name="dFace">'[1]Inputs - Parameters'!$C$35</definedName>
    <definedName name="discRate">#REF!</definedName>
    <definedName name="discRate2">#REF!</definedName>
    <definedName name="dMargin">'[1]Inputs - Parameters'!$D$35</definedName>
    <definedName name="Downgrades">[2]LMI!$B$3:$E$12</definedName>
    <definedName name="dPortion">#REF!</definedName>
    <definedName name="dTable">#REF!</definedName>
    <definedName name="eFace">'[1]Inputs - Parameters'!$C$36</definedName>
    <definedName name="eMargin">'[1]Inputs - Parameters'!$D$36</definedName>
    <definedName name="enforcementPeriod">'[4]Inputs - Parameters'!#REF!</definedName>
    <definedName name="eTable">#REF!</definedName>
    <definedName name="excessFace">'[4]Inputs - Parameters'!#REF!</definedName>
    <definedName name="excessMargin">'[4]Inputs - Parameters'!#REF!</definedName>
    <definedName name="excluded">'[8]S&amp;P RMBS data fields'!#REF!</definedName>
    <definedName name="feeFace">'[4]Inputs - Parameters'!#REF!</definedName>
    <definedName name="feeMargin">'[4]Inputs - Parameters'!#REF!</definedName>
    <definedName name="firstPayment">'[1]Inputs - Parameters'!$D$17</definedName>
    <definedName name="FixedForeclosureCost">#REF!</definedName>
    <definedName name="ForeclosurePeriod">[2]Pfolio!$P$155</definedName>
    <definedName name="general_tc" localSheetId="0">Disclaimer!$A$61</definedName>
    <definedName name="go">'[9]Inputs - Parameters'!$C$33</definedName>
    <definedName name="hardCall">'[4]Inputs - Parameters'!#REF!</definedName>
    <definedName name="interestRate">#REF!</definedName>
    <definedName name="InterestRate_AAAStress">[6]BM!#REF!</definedName>
    <definedName name="InterestRateStress">[5]Stirme!#REF!</definedName>
    <definedName name="involSMM">'[4]Inputs - Parameters'!#REF!</definedName>
    <definedName name="ioAvgDischarge">'[4]Inputs - Parameters'!#REF!</definedName>
    <definedName name="ioBalance">'[4]Inputs - Parameters'!#REF!</definedName>
    <definedName name="ioDEF">'[4]Inputs - Parameters'!#REF!</definedName>
    <definedName name="ioFace">'[4]Inputs - Parameters'!#REF!</definedName>
    <definedName name="IOPeriodTBL">#REF!</definedName>
    <definedName name="ioTable">#REF!</definedName>
    <definedName name="ioWac">'[4]Inputs - Parameters'!#REF!</definedName>
    <definedName name="ioWam">'[4]Inputs - Parameters'!#REF!</definedName>
    <definedName name="ioWas">'[4]Inputs - Parameters'!#REF!</definedName>
    <definedName name="issueAmt1">'[4]Inputs - Parameters'!#REF!</definedName>
    <definedName name="issueDate">'[1]Inputs - Parameters'!$D$16</definedName>
    <definedName name="IssueLoanBalance">'[4]Inputs - Parameters'!#REF!</definedName>
    <definedName name="issueMonth">#REF!</definedName>
    <definedName name="L250D">#REF!</definedName>
    <definedName name="L251D">#REF!</definedName>
    <definedName name="L252D">#REF!</definedName>
    <definedName name="L253D">#REF!</definedName>
    <definedName name="L254D">#REF!</definedName>
    <definedName name="L255D">#REF!</definedName>
    <definedName name="L300D">#REF!</definedName>
    <definedName name="L301D">#REF!</definedName>
    <definedName name="L302D">#REF!</definedName>
    <definedName name="L303D">#REF!</definedName>
    <definedName name="L304D">#REF!</definedName>
    <definedName name="L305D">#REF!</definedName>
    <definedName name="L350D">#REF!</definedName>
    <definedName name="L351D">#REF!</definedName>
    <definedName name="L352D">#REF!</definedName>
    <definedName name="L353D">#REF!</definedName>
    <definedName name="L354D">#REF!</definedName>
    <definedName name="L355D">#REF!</definedName>
    <definedName name="L400D">#REF!</definedName>
    <definedName name="L401D">#REF!</definedName>
    <definedName name="L402D">#REF!</definedName>
    <definedName name="L403D">#REF!</definedName>
    <definedName name="L404D">#REF!</definedName>
    <definedName name="L405D">#REF!</definedName>
    <definedName name="L450D">#REF!</definedName>
    <definedName name="L451D">#REF!</definedName>
    <definedName name="L452D">#REF!</definedName>
    <definedName name="L453D">#REF!</definedName>
    <definedName name="L454D">#REF!</definedName>
    <definedName name="L455D">#REF!</definedName>
    <definedName name="L500D">#REF!</definedName>
    <definedName name="L501D">#REF!</definedName>
    <definedName name="L502D">#REF!</definedName>
    <definedName name="L503D">#REF!</definedName>
    <definedName name="L504D">#REF!</definedName>
    <definedName name="L505D">#REF!</definedName>
    <definedName name="L550D">#REF!</definedName>
    <definedName name="L551D">#REF!</definedName>
    <definedName name="L552D">#REF!</definedName>
    <definedName name="L553D">#REF!</definedName>
    <definedName name="L554D">#REF!</definedName>
    <definedName name="L555D">#REF!</definedName>
    <definedName name="L600D">#REF!</definedName>
    <definedName name="L601D">#REF!</definedName>
    <definedName name="L602D">#REF!</definedName>
    <definedName name="L603D">#REF!</definedName>
    <definedName name="L604D">#REF!</definedName>
    <definedName name="L605D">#REF!</definedName>
    <definedName name="L650D">#REF!</definedName>
    <definedName name="L651D">#REF!</definedName>
    <definedName name="L652D">#REF!</definedName>
    <definedName name="L653D">#REF!</definedName>
    <definedName name="L654D">#REF!</definedName>
    <definedName name="L655D">#REF!</definedName>
    <definedName name="L700D">#REF!</definedName>
    <definedName name="L701D">#REF!</definedName>
    <definedName name="L702D">#REF!</definedName>
    <definedName name="L703D">#REF!</definedName>
    <definedName name="L704D">#REF!</definedName>
    <definedName name="L705D">#REF!</definedName>
    <definedName name="L750D">#REF!</definedName>
    <definedName name="L751D">#REF!</definedName>
    <definedName name="L752D">#REF!</definedName>
    <definedName name="L753D">#REF!</definedName>
    <definedName name="L754D">#REF!</definedName>
    <definedName name="L755D">#REF!</definedName>
    <definedName name="L800D">#REF!</definedName>
    <definedName name="L801D">#REF!</definedName>
    <definedName name="L802D">#REF!</definedName>
    <definedName name="L803D">#REF!</definedName>
    <definedName name="L804D">#REF!</definedName>
    <definedName name="L805D">#REF!</definedName>
    <definedName name="L850D">#REF!</definedName>
    <definedName name="L851D">#REF!</definedName>
    <definedName name="L852D">#REF!</definedName>
    <definedName name="L853D">#REF!</definedName>
    <definedName name="L854D">#REF!</definedName>
    <definedName name="L855D">#REF!</definedName>
    <definedName name="L900D">#REF!</definedName>
    <definedName name="L901D">#REF!</definedName>
    <definedName name="L902D">#REF!</definedName>
    <definedName name="L903D">#REF!</definedName>
    <definedName name="L904D">#REF!</definedName>
    <definedName name="L905D">#REF!</definedName>
    <definedName name="L950D">#REF!</definedName>
    <definedName name="L951D">#REF!</definedName>
    <definedName name="L952D">#REF!</definedName>
    <definedName name="L953D">#REF!</definedName>
    <definedName name="L954D">#REF!</definedName>
    <definedName name="L955D">#REF!</definedName>
    <definedName name="LMI">#REF!</definedName>
    <definedName name="LMICreditHeadings">#REF!</definedName>
    <definedName name="LMICreditLookup">#REF!</definedName>
    <definedName name="lockoutPeriod">'[4]Inputs - Parameters'!#REF!</definedName>
    <definedName name="lookup">#REF!</definedName>
    <definedName name="LookupAmortisingSchedule">[6]Multiples!#REF!</definedName>
    <definedName name="LookupArrearsHistory">#REF!</definedName>
    <definedName name="LookupCreditHistory">#REF!</definedName>
    <definedName name="LookupDaysPastDue">#REF!</definedName>
    <definedName name="LookupDaysPastDueInterpolated">#REF!</definedName>
    <definedName name="LookupDebtRatio">[6]Multiples!#REF!</definedName>
    <definedName name="LookupInstalmentRatio">[6]Multiples!#REF!</definedName>
    <definedName name="LookupLoanSize">[6]Multiples!#REF!</definedName>
    <definedName name="LookupLVR">#REF!</definedName>
    <definedName name="LookupSeasoning">#REF!</definedName>
    <definedName name="LookupSelfEmployed">#REF!</definedName>
    <definedName name="lossReserve">'[4]Inputs - Parameters'!#REF!</definedName>
    <definedName name="lossSeverity">'[4]Inputs - Parameters'!#REF!</definedName>
    <definedName name="LVRTBL">#REF!</definedName>
    <definedName name="MasterLoanData">#REF!</definedName>
    <definedName name="mgrFee">#REF!</definedName>
    <definedName name="MortgageMargin">[2]Underwriting!$D$26</definedName>
    <definedName name="movingBBSW">#REF!</definedName>
    <definedName name="MSE">'[4]Inputs - Parameters'!#REF!</definedName>
    <definedName name="MultipleHeadings">#REF!</definedName>
    <definedName name="Multiples">#REF!</definedName>
    <definedName name="MVD_AAAStress">#REF!</definedName>
    <definedName name="MVDLocation">#REF!</definedName>
    <definedName name="MVDSize">#REF!</definedName>
    <definedName name="nomFirstCoup">#REF!</definedName>
    <definedName name="noteregister">'[10]Note Register'!$B$17:$AN$38</definedName>
    <definedName name="NSWM">#REF!</definedName>
    <definedName name="NSWN">#REF!</definedName>
    <definedName name="NTM">#REF!</definedName>
    <definedName name="NTN">#REF!</definedName>
    <definedName name="paydown">'[4]Inputs - Parameters'!#REF!</definedName>
    <definedName name="pCutDate">'[1]Inputs - Parameters'!$G$7</definedName>
    <definedName name="period">#REF!</definedName>
    <definedName name="piAvgDischarge">'[4]Inputs - Parameters'!#REF!</definedName>
    <definedName name="piBalance">'[4]Inputs - Parameters'!#REF!</definedName>
    <definedName name="piDEF">'[4]Inputs - Parameters'!#REF!</definedName>
    <definedName name="piWac">'[4]Inputs - Parameters'!#REF!</definedName>
    <definedName name="piWam">'[4]Inputs - Parameters'!#REF!</definedName>
    <definedName name="piWas">'[4]Inputs - Parameters'!#REF!</definedName>
    <definedName name="pmtFrequency">#REF!</definedName>
    <definedName name="poolbalance">'[1]Inputs - Parameters'!$G$8</definedName>
    <definedName name="PostcodeTBL">#REF!</definedName>
    <definedName name="ppp">[9]Calculations!$G$617:$IV$617</definedName>
    <definedName name="prinPortion">#REF!</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 name="QLDM">#REF!</definedName>
    <definedName name="QLDN">#REF!</definedName>
    <definedName name="recoveryTable1">#REF!</definedName>
    <definedName name="recoveryTable2">#REF!</definedName>
    <definedName name="register">#REF!</definedName>
    <definedName name="revolverLimit">'[4]Inputs - Parameters'!#REF!</definedName>
    <definedName name="revolvingPeriod">'[4]Inputs - Parameters'!#REF!</definedName>
    <definedName name="SAM">#REF!</definedName>
    <definedName name="SAN">#REF!</definedName>
    <definedName name="SeasoningTBL">#REF!</definedName>
    <definedName name="SecondRegProperty">[2]Summary!#REF!</definedName>
    <definedName name="SelfEmplTBL">#REF!</definedName>
    <definedName name="SellerArrears">[2]Defaults!#REF!</definedName>
    <definedName name="SellerCodeHeadings">[11]SellerCodes!$A$1:$IV$1</definedName>
    <definedName name="SellerDSR">[2]Defaults!#REF!</definedName>
    <definedName name="servicerFee">#REF!</definedName>
    <definedName name="ShortPostCode">#REF!</definedName>
    <definedName name="ShortPostCodeNZ">#REF!</definedName>
    <definedName name="SingleMultiples">#REF!</definedName>
    <definedName name="softCall">'[4]Inputs - Parameters'!#REF!</definedName>
    <definedName name="stepdown">[4]Calculations!#REF!</definedName>
    <definedName name="stepDownAmt">#REF!</definedName>
    <definedName name="Stirme">[2]Stirme!$A$1:$M$362</definedName>
    <definedName name="StirmeHeadings">[2]Stirme!$A$2:$M$2</definedName>
    <definedName name="stressLevel">'[4]Inputs - Parameters'!#REF!</definedName>
    <definedName name="stressTable">'[4]Inputs - Parameters'!#REF!</definedName>
    <definedName name="TASM">#REF!</definedName>
    <definedName name="TASN">#REF!</definedName>
    <definedName name="thresholdRate">'[4]Inputs - Parameters'!#REF!</definedName>
    <definedName name="TrancheID">'[12]Class B'!#REF!</definedName>
    <definedName name="TriggerDefaultFrequency">[2]Summary!#REF!</definedName>
    <definedName name="TriggerLossSeverity">[2]Summary!#REF!</definedName>
    <definedName name="trusteeFee">#REF!</definedName>
    <definedName name="trustMgrFee">#REF!</definedName>
    <definedName name="VariableForeclosureCost">#REF!</definedName>
    <definedName name="VICM">#REF!</definedName>
    <definedName name="VICN">#REF!</definedName>
    <definedName name="WAM">#REF!</definedName>
    <definedName name="WAN">#REF!</definedName>
    <definedName name="wario">'[4]Inputs - Parameters'!#REF!</definedName>
    <definedName name="wrapMargin">'[13]Inputs &amp; Results'!$D$52</definedName>
    <definedName name="zMargin">'[1]Inputs - Parameters'!$D$32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1" i="9" l="1"/>
  <c r="F162" i="9"/>
  <c r="F152" i="9"/>
  <c r="B99" i="9"/>
  <c r="D99" i="8"/>
  <c r="D97" i="8"/>
  <c r="D96" i="8"/>
  <c r="D94" i="8"/>
  <c r="D95" i="8" l="1"/>
  <c r="D98" i="8"/>
  <c r="D89" i="8" l="1"/>
  <c r="C193" i="8"/>
  <c r="C113" i="8"/>
  <c r="C139" i="8" l="1"/>
  <c r="D139" i="8" s="1"/>
  <c r="D165" i="8"/>
  <c r="F151" i="9"/>
  <c r="F150" i="9"/>
  <c r="F160" i="9"/>
  <c r="F105" i="9"/>
  <c r="F101" i="9"/>
  <c r="F107" i="9"/>
  <c r="F102" i="9"/>
  <c r="F106" i="9"/>
  <c r="F100" i="9"/>
  <c r="F103" i="9"/>
  <c r="F104" i="9"/>
  <c r="F161" i="9" l="1"/>
  <c r="F180" i="9"/>
  <c r="F171" i="9" l="1"/>
  <c r="F174" i="9"/>
  <c r="F173" i="9"/>
  <c r="F172" i="9"/>
  <c r="F170" i="9" l="1"/>
  <c r="G617" i="9" l="1"/>
  <c r="C209" i="8"/>
  <c r="F207" i="8" s="1"/>
  <c r="F99" i="9"/>
  <c r="D99" i="9"/>
  <c r="C99" i="9"/>
  <c r="C47" i="8"/>
  <c r="D382" i="9" l="1"/>
  <c r="C382"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46" i="9"/>
  <c r="C346" i="9"/>
  <c r="C585" i="9"/>
  <c r="D585" i="9"/>
  <c r="D45" i="8"/>
  <c r="D617" i="9"/>
  <c r="C617" i="9"/>
  <c r="F307" i="8"/>
  <c r="F293" i="8"/>
  <c r="F295" i="8"/>
  <c r="G293" i="8"/>
  <c r="G620" i="9" l="1"/>
  <c r="G621" i="9"/>
  <c r="G619" i="9"/>
  <c r="G622" i="9"/>
  <c r="G618" i="9"/>
  <c r="G386" i="9" l="1"/>
  <c r="G390" i="9"/>
  <c r="G387" i="9"/>
  <c r="G384" i="9"/>
  <c r="G388" i="9"/>
  <c r="G392" i="9"/>
  <c r="G383" i="9"/>
  <c r="G391" i="9"/>
  <c r="G385" i="9"/>
  <c r="G389" i="9"/>
  <c r="G393" i="9"/>
  <c r="F44" i="9" l="1"/>
  <c r="D44" i="9"/>
  <c r="C44" i="9"/>
  <c r="F370" i="9"/>
  <c r="D372" i="9"/>
  <c r="G370" i="9" s="1"/>
  <c r="C372" i="9"/>
  <c r="F368" i="9" s="1"/>
  <c r="D365" i="9"/>
  <c r="G360" i="9" s="1"/>
  <c r="C365" i="9"/>
  <c r="F359" i="9" s="1"/>
  <c r="D328" i="9"/>
  <c r="G328" i="9" s="1"/>
  <c r="C328" i="9"/>
  <c r="F328" i="9" s="1"/>
  <c r="G368" i="9" l="1"/>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1" i="8"/>
  <c r="C293" i="8"/>
  <c r="C307" i="8"/>
  <c r="D293" i="8"/>
  <c r="D307" i="8"/>
  <c r="D295" i="8"/>
  <c r="C295" i="8"/>
  <c r="C291"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167" i="8"/>
  <c r="D157" i="8"/>
  <c r="C157" i="8"/>
  <c r="D131" i="8"/>
  <c r="C131" i="8"/>
  <c r="D100" i="8"/>
  <c r="C100" i="8"/>
  <c r="D77" i="8"/>
  <c r="G80" i="8" s="1"/>
  <c r="C77" i="8"/>
  <c r="G153" i="8" l="1"/>
  <c r="G148" i="8"/>
  <c r="G154" i="8"/>
  <c r="G155" i="8"/>
  <c r="G150" i="8"/>
  <c r="G156" i="8"/>
  <c r="G158" i="8"/>
  <c r="G149" i="8"/>
  <c r="G152" i="8"/>
  <c r="G142" i="8"/>
  <c r="G159" i="8"/>
  <c r="G161" i="8"/>
  <c r="G143" i="8"/>
  <c r="G160" i="8"/>
  <c r="G162" i="8"/>
  <c r="G151" i="8"/>
  <c r="G144" i="8"/>
  <c r="G145" i="8"/>
  <c r="G146" i="8"/>
  <c r="G147" i="8"/>
  <c r="F147" i="8"/>
  <c r="F155" i="8"/>
  <c r="F142" i="8"/>
  <c r="F150" i="8"/>
  <c r="F159" i="8"/>
  <c r="F151" i="8"/>
  <c r="F160" i="8"/>
  <c r="F152" i="8"/>
  <c r="F161" i="8"/>
  <c r="F145" i="8"/>
  <c r="F146" i="8"/>
  <c r="F148" i="8"/>
  <c r="F143" i="8"/>
  <c r="F144" i="8"/>
  <c r="F153" i="8"/>
  <c r="F156" i="8"/>
  <c r="F162" i="8"/>
  <c r="F154" i="8"/>
  <c r="F149" i="8"/>
  <c r="F158" i="8"/>
  <c r="F133" i="8"/>
  <c r="F119" i="8"/>
  <c r="F120" i="8"/>
  <c r="F127" i="8"/>
  <c r="F134" i="8"/>
  <c r="F135" i="8"/>
  <c r="F117" i="8"/>
  <c r="F136" i="8"/>
  <c r="F123" i="8"/>
  <c r="F126" i="8"/>
  <c r="F129" i="8"/>
  <c r="F118" i="8"/>
  <c r="F121" i="8"/>
  <c r="F122" i="8"/>
  <c r="F125" i="8"/>
  <c r="F128" i="8"/>
  <c r="F130" i="8"/>
  <c r="F132" i="8"/>
  <c r="F124"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57" i="8" l="1"/>
  <c r="F157" i="8"/>
  <c r="F131" i="8"/>
  <c r="F209" i="8"/>
  <c r="G131" i="8"/>
  <c r="F167" i="8"/>
  <c r="F77" i="8"/>
  <c r="F100" i="8"/>
  <c r="F58" i="8"/>
  <c r="G214" i="9"/>
  <c r="G100" i="8"/>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<sst xmlns="http://schemas.openxmlformats.org/spreadsheetml/2006/main" count="2503" uniqueCount="1580">
  <si>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</si>
  <si>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</si>
  <si>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</si>
  <si>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</si>
  <si>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</si>
  <si>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</si>
  <si>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</si>
  <si>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</si>
  <si>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</si>
  <si>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</si>
  <si>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</si>
  <si>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</si>
  <si>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</si>
  <si>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</si>
  <si>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</si>
  <si>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</si>
  <si>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</si>
  <si>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</si>
  <si>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</si>
  <si>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</si>
  <si>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</si>
  <si>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</si>
  <si>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</si>
  <si>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</si>
  <si>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</si>
  <si>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</si>
  <si>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</si>
  <si>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</si>
  <si>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</si>
  <si>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</si>
  <si>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</si>
  <si>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</si>
  <si>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</si>
  <si>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</si>
  <si>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</si>
  <si>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</si>
  <si>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</si>
  <si>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</si>
  <si>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</si>
  <si>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</si>
  <si>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</si>
  <si>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</si>
  <si>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</si>
  <si>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</si>
  <si>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</si>
  <si>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</si>
  <si>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</si>
  <si>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</si>
  <si>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</si>
  <si>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</si>
  <si>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</si>
  <si>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</si>
  <si>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</si>
  <si>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</si>
  <si>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</si>
  <si>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</si>
  <si>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</si>
  <si>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</si>
  <si>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</si>
  <si>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</si>
  <si>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</si>
  <si>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</si>
  <si>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</si>
  <si>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</si>
  <si>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</si>
  <si>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</si>
  <si>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</si>
  <si>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</si>
  <si>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</si>
  <si>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</si>
  <si>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</si>
  <si>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</si>
  <si>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</si>
  <si>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</si>
  <si>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</si>
  <si>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</si>
  <si>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</si>
  <si>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</si>
  <si>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</si>
  <si>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</si>
  <si>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</si>
  <si>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</si>
  <si>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</si>
  <si>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</si>
  <si>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</si>
  <si>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</si>
  <si>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</si>
  <si>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</si>
  <si>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</si>
  <si>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</si>
  <si>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</si>
  <si>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</si>
  <si>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</si>
  <si>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</si>
  <si>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</si>
  <si>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</si>
  <si>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</si>
  <si>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</si>
  <si>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</si>
  <si>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</si>
  <si>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</si>
  <si>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</si>
  <si>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</si>
  <si>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</si>
  <si>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</si>
  <si>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</si>
  <si>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</si>
  <si>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</si>
  <si>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</si>
  <si>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</si>
  <si>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</si>
  <si>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</si>
  <si>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</si>
  <si>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</si>
  <si>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</si>
  <si>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</si>
  <si>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</si>
  <si>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</si>
  <si>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</si>
  <si>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</si>
  <si>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</si>
  <si>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</si>
  <si>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</si>
  <si>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</si>
  <si>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</si>
  <si>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</si>
  <si>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</si>
  <si>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</si>
  <si>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</si>
  <si>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</si>
  <si>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</si>
  <si>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</si>
  <si>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</si>
  <si>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</si>
  <si>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</si>
  <si>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</si>
  <si>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</si>
  <si>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</si>
  <si>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</si>
  <si>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</si>
  <si>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</si>
  <si>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</si>
  <si>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</si>
  <si>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</si>
  <si>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</si>
  <si>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</si>
  <si>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</si>
  <si>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</si>
  <si>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</si>
  <si>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</si>
  <si>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</si>
  <si>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</si>
  <si>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</si>
  <si>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</si>
  <si>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</si>
  <si>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</si>
  <si>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</si>
  <si>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</si>
  <si>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</si>
  <si>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</si>
  <si>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</si>
  <si>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</si>
  <si>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</si>
  <si>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</si>
  <si>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</si>
  <si>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</si>
  <si>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</si>
  <si>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</si>
  <si>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</si>
  <si>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</si>
  <si>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</si>
  <si>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</si>
  <si>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</si>
  <si>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</si>
  <si>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</si>
  <si>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</si>
  <si>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</si>
  <si>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</si>
  <si>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</si>
  <si>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</si>
  <si>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</si>
  <si>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</si>
  <si>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</si>
  <si>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</si>
  <si>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</si>
  <si>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</si>
  <si>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</si>
  <si>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</si>
  <si>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</si>
  <si>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</si>
  <si>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</si>
  <si>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</si>
  <si>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</si>
  <si>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</si>
  <si>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</si>
  <si>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</si>
  <si>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</si>
  <si>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</si>
  <si>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</si>
  <si>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</si>
  <si>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</si>
  <si>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</si>
  <si>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</si>
  <si>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</si>
  <si>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</si>
  <si>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</si>
  <si>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</si>
  <si>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</si>
  <si>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</si>
  <si>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</si>
  <si>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</si>
  <si>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</si>
  <si>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</si>
  <si>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</si>
  <si>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</si>
  <si>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</si>
  <si>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</si>
  <si>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</si>
  <si>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</si>
  <si>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</si>
  <si>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</si>
  <si>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</si>
  <si>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</si>
  <si>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</si>
  <si>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</si>
  <si>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</si>
  <si>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</si>
  <si>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</si>
  <si>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</si>
  <si>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</si>
  <si>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</si>
  <si>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</si>
  <si>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</si>
  <si>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</si>
  <si>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</si>
  <si>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</si>
  <si>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</si>
  <si>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</si>
  <si>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</si>
  <si>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</si>
  <si>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</si>
  <si>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</si>
  <si>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</si>
  <si>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</si>
  <si>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</si>
  <si>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</si>
  <si>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</si>
  <si>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</si>
  <si>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</si>
  <si>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</si>
  <si>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</si>
  <si>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</si>
  <si>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</si>
  <si>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</si>
  <si>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</si>
  <si>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</si>
  <si>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</si>
  <si>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</si>
  <si>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</si>
  <si>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</si>
  <si>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</si>
  <si>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</si>
  <si>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</si>
  <si>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</si>
  <si>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</si>
  <si>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</si>
  <si>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</si>
  <si>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</si>
  <si>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</si>
  <si>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</si>
  <si>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</si>
  <si>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</si>
  <si>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</si>
  <si>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</si>
  <si>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</si>
  <si>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</si>
  <si>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</si>
  <si>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</si>
  <si>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</si>
  <si>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</si>
  <si>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</si>
  <si>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</si>
  <si>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</si>
  <si>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</si>
  <si>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</si>
  <si>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</si>
  <si>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</si>
  <si>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</si>
  <si>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</si>
  <si>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</si>
  <si>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</si>
  <si>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</si>
  <si>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</si>
  <si>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</si>
  <si>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</si>
  <si>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</si>
  <si>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</si>
  <si>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</si>
  <si>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</si>
  <si>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</si>
  <si>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</si>
  <si>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</si>
  <si>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</si>
  <si>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</si>
  <si>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</si>
  <si>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</si>
  <si>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</si>
  <si>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</si>
  <si>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</si>
  <si>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</si>
  <si>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</si>
  <si>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</si>
  <si>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</si>
  <si>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</si>
  <si>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</si>
  <si>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</si>
  <si>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</si>
  <si>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</si>
  <si>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</si>
  <si>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</si>
  <si>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</si>
  <si>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</si>
  <si>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</si>
  <si>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</si>
  <si>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</si>
  <si>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</si>
  <si>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</si>
  <si>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</si>
  <si>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</si>
  <si>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</si>
  <si>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</si>
  <si>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</si>
  <si>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</si>
  <si>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</si>
  <si>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</si>
  <si>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</si>
  <si>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</si>
  <si>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</si>
  <si>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</si>
  <si>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</si>
  <si>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</si>
  <si>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</si>
  <si>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</si>
  <si>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</si>
  <si>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</si>
  <si>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</si>
  <si>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</si>
  <si>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</si>
  <si>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</si>
  <si>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</si>
  <si>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</si>
  <si>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</si>
  <si>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</si>
  <si>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</si>
  <si>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</si>
  <si>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</si>
  <si>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</si>
  <si>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</si>
  <si>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</si>
  <si>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</si>
  <si>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</si>
  <si>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</si>
  <si>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</si>
  <si>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</si>
  <si>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</si>
  <si>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</si>
  <si>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</si>
  <si>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</si>
  <si>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</si>
  <si>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</si>
  <si>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</si>
  <si>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</si>
  <si>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</si>
  <si>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</si>
  <si>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</si>
  <si>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</si>
  <si>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</si>
  <si>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</si>
  <si>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</si>
  <si>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</si>
  <si>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</si>
  <si>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</si>
  <si>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</si>
  <si>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</si>
  <si>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</si>
  <si>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</si>
  <si>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</si>
  <si>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</si>
  <si>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</si>
  <si>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</si>
  <si>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</si>
  <si>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</si>
  <si>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</si>
  <si>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</si>
  <si>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</si>
  <si>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</si>
  <si>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</si>
  <si>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</si>
  <si>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</si>
  <si>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</si>
  <si>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</si>
  <si>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</si>
  <si>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</si>
  <si>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</si>
  <si>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</si>
  <si>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</si>
  <si>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</si>
  <si>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</si>
  <si>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</si>
  <si>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</si>
  <si>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</si>
  <si>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</si>
  <si>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</si>
  <si>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</si>
  <si>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</si>
  <si>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</si>
  <si>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</si>
  <si>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</si>
  <si>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</si>
  <si>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</si>
  <si>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</si>
  <si>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</si>
  <si>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</si>
  <si>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</si>
  <si>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</si>
  <si>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</si>
  <si>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</si>
  <si>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</si>
  <si>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</si>
  <si>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</si>
  <si>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</si>
  <si>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</si>
  <si>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</si>
  <si>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</si>
  <si>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</si>
  <si>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</si>
  <si>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</si>
  <si>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</si>
  <si>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</si>
  <si>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</si>
  <si>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</si>
  <si>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</si>
  <si>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</si>
  <si>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</si>
  <si>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</si>
  <si>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</si>
  <si>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</si>
  <si>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</si>
  <si>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</si>
  <si>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</si>
  <si>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</si>
  <si>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</si>
  <si>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</si>
  <si>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</si>
  <si>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</si>
  <si>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</si>
  <si>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</si>
  <si>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</si>
  <si>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</si>
  <si>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</si>
  <si>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</si>
  <si>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</si>
  <si>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</si>
  <si>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</si>
  <si>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</si>
  <si>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</si>
  <si>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</si>
  <si>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</si>
  <si>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</si>
  <si>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</si>
  <si>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</si>
  <si>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</si>
  <si>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</si>
  <si>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</si>
  <si>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</si>
  <si>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</si>
  <si>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</si>
  <si>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</si>
  <si>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</si>
  <si>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</si>
  <si>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</si>
  <si>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</si>
  <si>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</si>
  <si>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</si>
  <si>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</si>
  <si>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</si>
  <si>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</si>
  <si>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</si>
  <si>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</si>
  <si>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</si>
  <si>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</si>
  <si>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</si>
  <si>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</si>
  <si>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</si>
  <si>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</si>
  <si>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</si>
  <si>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</si>
  <si>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</si>
  <si>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</si>
  <si>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</si>
  <si>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</si>
  <si>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</si>
  <si>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</si>
  <si>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</si>
  <si>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</si>
  <si>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</si>
  <si>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</si>
  <si>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</si>
  <si>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</si>
  <si>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</si>
  <si>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</si>
  <si>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</si>
  <si>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</si>
  <si>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</si>
  <si>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</si>
  <si>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</si>
  <si>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</si>
  <si>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</si>
  <si>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</si>
  <si>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</si>
  <si>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</si>
  <si>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</si>
  <si>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</si>
  <si>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</si>
  <si>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</si>
  <si>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</si>
  <si>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</si>
  <si>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</si>
  <si>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</si>
  <si>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</si>
  <si>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</si>
  <si>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</si>
  <si>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</si>
  <si>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</si>
  <si>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</si>
  <si>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</si>
  <si>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</si>
  <si>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</si>
  <si>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</si>
  <si>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</si>
  <si>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</si>
  <si>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</si>
  <si>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</si>
  <si>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</si>
  <si>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</si>
  <si>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</si>
  <si>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</si>
  <si>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</si>
  <si>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</si>
  <si>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</si>
  <si>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</si>
  <si>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</si>
  <si>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</si>
  <si>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</si>
  <si>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</si>
  <si>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</si>
  <si>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</si>
  <si>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</si>
  <si>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</si>
  <si>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</si>
  <si>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</si>
  <si>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</si>
  <si>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</si>
  <si>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</si>
  <si>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</si>
  <si>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</si>
  <si>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</si>
  <si>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</si>
  <si>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</si>
  <si>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</si>
  <si>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</si>
  <si>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</si>
  <si>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</si>
  <si>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</si>
  <si>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</si>
  <si>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</si>
  <si>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</si>
  <si>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</si>
  <si>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</si>
  <si>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</si>
  <si>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</si>
  <si>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</si>
  <si>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</si>
  <si>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</si>
  <si>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</si>
  <si>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</si>
  <si>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</si>
  <si>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</si>
  <si>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</si>
  <si>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</si>
  <si>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</si>
  <si>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</si>
  <si>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</si>
  <si>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</si>
  <si>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</si>
  <si>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</si>
  <si>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</si>
  <si>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</si>
  <si>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</si>
  <si>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</si>
  <si>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</si>
  <si>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</si>
  <si>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</si>
  <si>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</si>
  <si>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</si>
  <si>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</si>
  <si>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</si>
  <si>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</si>
  <si>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</si>
  <si>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</si>
  <si>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</si>
  <si>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</si>
  <si>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</si>
  <si>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</si>
  <si>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</si>
  <si>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</si>
  <si>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</si>
  <si>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</si>
  <si>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</si>
  <si>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</si>
  <si>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</si>
  <si>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</si>
  <si>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</si>
  <si>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</si>
  <si>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</si>
  <si>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</si>
  <si>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</si>
  <si>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</si>
  <si>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</si>
  <si>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</si>
  <si>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</si>
  <si>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</si>
  <si>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</si>
  <si>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</si>
  <si>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</si>
  <si>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</si>
  <si>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</si>
  <si>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</si>
  <si>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</si>
  <si>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</si>
  <si>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</si>
  <si>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</si>
  <si>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</si>
  <si>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</si>
  <si>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</si>
  <si>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</si>
  <si>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</si>
  <si>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</si>
  <si>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</si>
  <si>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</si>
  <si>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</si>
  <si>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</si>
  <si>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</si>
  <si>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</si>
  <si>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</si>
  <si>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</si>
  <si>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</si>
  <si>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</si>
  <si>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</si>
  <si>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</si>
  <si>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</si>
  <si>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</si>
  <si>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</si>
  <si>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</si>
  <si>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</si>
  <si>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</si>
  <si>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</si>
  <si>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</si>
  <si>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</si>
  <si>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</si>
  <si>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</si>
  <si>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</si>
  <si>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</si>
  <si>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</si>
  <si>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</si>
  <si>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</si>
  <si>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</si>
  <si>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</si>
  <si>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</si>
  <si>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</si>
  <si>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</si>
  <si>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</si>
  <si>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</si>
  <si>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</si>
  <si>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</si>
  <si>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</si>
  <si>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</si>
  <si>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</si>
  <si>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</si>
  <si>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</si>
  <si>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</si>
  <si>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</si>
  <si>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</si>
  <si>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</si>
  <si>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</si>
  <si>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</si>
  <si>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</si>
  <si>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</si>
  <si>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</si>
  <si>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</si>
  <si>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</si>
  <si>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</si>
  <si>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</si>
  <si>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</si>
  <si>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</si>
  <si>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</si>
  <si>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</si>
  <si>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</si>
  <si>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</si>
  <si>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</si>
  <si>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</si>
  <si>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</si>
  <si>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</si>
  <si>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</si>
  <si>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</si>
  <si>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</si>
  <si>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</si>
  <si>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</si>
  <si>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</si>
  <si>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</si>
  <si>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</si>
  <si>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</si>
  <si>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</si>
  <si>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</si>
  <si>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</si>
  <si>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</si>
  <si>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</si>
  <si>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</si>
  <si>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</si>
  <si>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</si>
  <si>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</si>
  <si>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</si>
  <si>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</si>
  <si>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</si>
  <si>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</si>
  <si>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</si>
  <si>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</si>
  <si>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</si>
  <si>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</si>
  <si>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</si>
  <si>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</si>
  <si>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</si>
  <si>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</si>
  <si>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</si>
  <si>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</si>
  <si>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</si>
  <si>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</si>
  <si>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</si>
  <si>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</si>
  <si>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</si>
  <si>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</si>
  <si>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</si>
  <si>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</si>
  <si>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</si>
  <si>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</si>
  <si>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</si>
  <si>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</si>
  <si>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</si>
  <si>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</si>
  <si>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</si>
  <si>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</si>
  <si>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</si>
  <si>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</si>
  <si>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</si>
  <si>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</si>
  <si>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</si>
  <si>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</si>
  <si>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</si>
  <si>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</si>
  <si>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</si>
  <si>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</si>
  <si>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</si>
  <si>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</si>
  <si>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</si>
  <si>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</si>
  <si>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</si>
  <si>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</si>
  <si>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</si>
  <si>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</si>
  <si>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</si>
  <si>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</si>
  <si>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</si>
  <si>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</si>
  <si>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</si>
  <si>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</si>
  <si>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</si>
  <si>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</si>
  <si>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</si>
  <si>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</si>
  <si>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</si>
  <si>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</si>
  <si>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</si>
  <si>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</si>
  <si>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</si>
  <si>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</si>
  <si>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</si>
  <si>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</si>
  <si>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</si>
  <si>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</si>
  <si>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</si>
  <si>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</si>
  <si>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</si>
  <si>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</si>
  <si>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</si>
  <si>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</si>
  <si>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</si>
  <si>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</si>
  <si>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</si>
  <si>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</si>
  <si>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</si>
  <si>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</si>
  <si>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</si>
  <si>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</si>
  <si>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</si>
  <si>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</si>
  <si>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</si>
  <si>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</si>
  <si>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</si>
  <si>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</si>
  <si>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</si>
  <si>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</si>
  <si>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</si>
  <si>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</si>
  <si>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</si>
  <si>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</si>
  <si>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</si>
  <si>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</si>
  <si>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</si>
  <si>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</si>
  <si>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</si>
  <si>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</si>
  <si>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</si>
  <si>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</si>
  <si>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</si>
  <si>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</si>
  <si>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</si>
  <si>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</si>
  <si>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</si>
  <si>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</si>
  <si>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</si>
  <si>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</si>
  <si>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</si>
  <si>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</si>
  <si>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</si>
  <si>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</si>
  <si>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</si>
  <si>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</si>
  <si>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</si>
  <si>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</si>
  <si>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</si>
  <si>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</si>
  <si>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</si>
  <si>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</si>
  <si>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</si>
  <si>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</si>
  <si>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</si>
  <si>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</si>
  <si>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</si>
  <si>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</si>
  <si>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</si>
  <si>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</si>
  <si>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</si>
  <si>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</si>
  <si>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</si>
  <si>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</si>
  <si>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</si>
  <si>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</si>
  <si>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</si>
  <si>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</si>
  <si>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</si>
  <si>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</si>
  <si>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</si>
  <si>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</si>
  <si>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</si>
  <si>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</si>
  <si>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</si>
  <si>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</si>
  <si>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</si>
  <si>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</si>
  <si>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</si>
  <si>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</si>
  <si>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</si>
  <si>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</si>
  <si>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</si>
  <si>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</si>
  <si>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</si>
  <si>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</si>
  <si>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</si>
  <si>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</si>
  <si>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</si>
  <si>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</si>
  <si>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</si>
  <si>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</si>
  <si>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</si>
  <si>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</si>
  <si>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</si>
  <si>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</si>
  <si>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</si>
  <si>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</si>
  <si>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</si>
  <si>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</si>
  <si>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</si>
  <si>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</si>
  <si>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</si>
  <si>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</si>
  <si>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</si>
  <si>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</si>
  <si>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</si>
  <si>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</si>
  <si>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</si>
  <si>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</si>
  <si>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</si>
  <si>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</si>
  <si>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</si>
  <si>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</si>
  <si>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</si>
  <si>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</si>
  <si>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</si>
  <si>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</si>
  <si>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</si>
  <si>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</si>
  <si>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</si>
  <si>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</si>
  <si>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</si>
  <si>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</si>
  <si>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</si>
  <si>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</si>
  <si>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</si>
  <si>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</si>
  <si>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</si>
  <si>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</si>
  <si>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</si>
  <si>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</si>
  <si>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</si>
  <si>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</si>
  <si>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</si>
  <si>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</si>
  <si>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</si>
  <si>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</si>
  <si>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</si>
  <si>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</si>
  <si>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</si>
  <si>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</si>
  <si>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</si>
  <si>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</si>
  <si>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</si>
  <si>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</si>
  <si>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</si>
  <si>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</si>
  <si>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</si>
  <si>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</si>
  <si>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</si>
  <si>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</si>
  <si>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</si>
  <si>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</si>
  <si>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</si>
  <si>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</si>
  <si>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</si>
  <si>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</si>
  <si>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</si>
  <si>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</si>
  <si>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</si>
  <si>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</si>
  <si>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</si>
  <si>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</si>
  <si>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</si>
  <si>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</si>
  <si>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</si>
  <si>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</si>
  <si>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</si>
  <si>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</si>
  <si>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</si>
  <si>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</si>
  <si>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</si>
  <si>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</si>
  <si>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</si>
  <si>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</si>
  <si>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</si>
  <si>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</si>
  <si>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</si>
  <si>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</si>
  <si>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</si>
  <si>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</si>
  <si>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</si>
  <si>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</si>
  <si>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</si>
  <si>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</si>
  <si>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</si>
  <si>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</si>
  <si>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</si>
  <si>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</si>
  <si>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</si>
  <si>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</si>
  <si>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</si>
  <si>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</si>
  <si>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</si>
  <si>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</si>
  <si>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</si>
  <si>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</si>
  <si>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</si>
  <si>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</si>
  <si>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</si>
  <si>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</si>
  <si>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</si>
  <si>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</si>
  <si>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</si>
  <si>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</si>
  <si>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</si>
  <si>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</si>
  <si>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</si>
  <si>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</si>
  <si>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</si>
  <si>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</si>
  <si>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</si>
  <si>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</si>
  <si>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</si>
  <si>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</si>
  <si>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</si>
  <si>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</si>
  <si>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</si>
  <si>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</si>
  <si>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</si>
  <si>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</si>
  <si>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</si>
  <si>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</si>
  <si>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</si>
  <si>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</si>
  <si>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</si>
  <si>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</si>
  <si>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</si>
  <si>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</si>
  <si>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</si>
  <si>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</si>
  <si>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</si>
  <si>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</si>
  <si>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</si>
  <si>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</si>
  <si>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</si>
  <si>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</si>
  <si>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</si>
  <si>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</si>
  <si>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</si>
  <si>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</si>
  <si>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</si>
  <si>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</si>
  <si>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</si>
  <si>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</si>
  <si>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</si>
  <si>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</si>
  <si>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</si>
  <si>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</si>
  <si>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</si>
  <si>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</si>
  <si>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</si>
  <si>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</si>
  <si>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</si>
  <si>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</si>
  <si>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</si>
  <si>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</si>
  <si>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</si>
  <si>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</si>
  <si>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</si>
  <si>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</si>
  <si>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</si>
  <si>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</si>
  <si>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</si>
  <si>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</si>
  <si>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</si>
  <si>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</si>
  <si>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</si>
  <si>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</si>
  <si>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</si>
  <si>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</si>
  <si>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</si>
  <si>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</si>
  <si>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</si>
  <si>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</si>
  <si>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</si>
  <si>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</si>
  <si>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</si>
  <si>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</si>
  <si>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</si>
  <si>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</si>
  <si>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</si>
  <si>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</si>
  <si>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</si>
  <si>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</si>
  <si>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</si>
  <si>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</si>
  <si>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</si>
  <si>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</si>
  <si>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</si>
  <si>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</si>
  <si>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</si>
  <si>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</si>
  <si>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</si>
  <si>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</si>
  <si>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</si>
  <si>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</si>
  <si>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</si>
  <si>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</si>
  <si>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</si>
  <si>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</si>
  <si>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</si>
  <si>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</si>
  <si>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</si>
  <si>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</si>
  <si>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</si>
  <si>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</si>
  <si>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</si>
  <si>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</si>
  <si>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</si>
  <si>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</si>
  <si>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</si>
  <si>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</si>
  <si>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</si>
  <si>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</si>
  <si>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</si>
  <si>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</si>
  <si>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</si>
  <si>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</si>
  <si>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</si>
  <si>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</si>
  <si>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</si>
  <si>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</si>
  <si>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</si>
  <si>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</si>
  <si>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</si>
  <si>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</si>
  <si>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</si>
  <si>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</si>
  <si>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</si>
  <si>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</si>
  <si>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</si>
  <si>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</si>
  <si>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</si>
  <si>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</si>
  <si>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</si>
  <si>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</si>
  <si>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</si>
  <si>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</si>
  <si>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</si>
  <si>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</si>
  <si>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</si>
  <si>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</si>
  <si>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</si>
  <si>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</si>
  <si>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</si>
  <si>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</si>
  <si>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</si>
  <si>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</si>
  <si>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</si>
  <si>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</si>
  <si>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</si>
  <si>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</si>
  <si>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</si>
  <si>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</si>
  <si>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</si>
  <si>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</si>
  <si>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</si>
  <si>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</si>
  <si>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</si>
  <si>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</si>
  <si>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</si>
  <si>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</si>
  <si>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</si>
  <si>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</si>
  <si>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</si>
  <si>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</si>
  <si>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</si>
  <si>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</si>
  <si>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</si>
  <si>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</si>
  <si>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</si>
  <si>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</si>
  <si>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</si>
  <si>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</si>
  <si>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</si>
  <si>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</si>
  <si>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</si>
  <si>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</si>
  <si>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</si>
  <si>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</si>
  <si>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</si>
  <si>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</si>
  <si>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</si>
  <si>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</si>
  <si>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</si>
  <si>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</si>
  <si>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</si>
  <si>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</si>
  <si>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</si>
  <si>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</si>
  <si>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</si>
  <si>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</si>
  <si>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</si>
  <si>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</si>
  <si>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</si>
  <si>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</si>
  <si>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</si>
  <si>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</si>
  <si>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</si>
  <si>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</si>
  <si>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</si>
  <si>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</si>
  <si>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</si>
  <si>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</si>
  <si>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</si>
  <si>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</si>
  <si>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</si>
  <si>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</si>
  <si>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</si>
  <si>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</si>
  <si>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</si>
  <si>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</si>
  <si>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</si>
  <si>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</si>
  <si>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</si>
  <si>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</si>
  <si>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</si>
  <si>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</si>
  <si>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</si>
  <si>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</si>
  <si>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</si>
  <si>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</si>
  <si>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</si>
  <si>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</si>
  <si>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</si>
  <si>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</si>
  <si>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</si>
  <si>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</si>
  <si>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</si>
  <si>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</si>
  <si>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</si>
  <si>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</si>
  <si>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</si>
  <si>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</si>
  <si>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</si>
  <si>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</si>
  <si>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</si>
  <si>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</si>
  <si>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</si>
  <si>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</si>
  <si>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</si>
  <si>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</si>
  <si>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</si>
  <si>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</si>
  <si>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</si>
  <si>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</si>
  <si>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</si>
  <si>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</si>
  <si>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</si>
  <si>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</si>
  <si>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</si>
  <si>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</si>
  <si>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</si>
  <si>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</si>
  <si>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</si>
  <si>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</si>
  <si>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</si>
  <si>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</si>
  <si>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</si>
  <si>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</si>
  <si>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</si>
  <si>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</si>
  <si>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</si>
  <si>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</si>
  <si>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</si>
  <si>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</si>
  <si>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</si>
  <si>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</si>
  <si>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</si>
  <si>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</si>
  <si>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</si>
  <si>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</si>
  <si>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</si>
  <si>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</si>
  <si>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</si>
  <si>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</si>
  <si>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</si>
  <si>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</si>
  <si>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</si>
  <si>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</si>
  <si>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</si>
  <si>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</si>
  <si>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</si>
  <si>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</si>
  <si>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</si>
  <si>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</si>
  <si>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</si>
  <si>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</si>
  <si>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</si>
  <si>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</si>
  <si>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</si>
  <si>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</si>
  <si>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</si>
  <si>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</si>
  <si>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</si>
  <si>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</si>
  <si>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</si>
  <si>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</si>
  <si>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</si>
  <si>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</si>
  <si>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</si>
  <si>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</si>
  <si>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</si>
  <si>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</si>
  <si>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</si>
  <si>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</si>
  <si>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</si>
  <si>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</si>
  <si>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</si>
  <si>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</si>
  <si>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</si>
  <si>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</si>
  <si>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</si>
  <si>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</si>
  <si>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</si>
  <si>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</si>
  <si>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</si>
  <si>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</si>
  <si>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</si>
  <si>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</si>
  <si>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</si>
  <si>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</si>
  <si>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</si>
  <si>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</si>
  <si>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</si>
  <si>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</si>
  <si>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</si>
  <si>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</si>
  <si>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</si>
  <si>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</si>
  <si>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</si>
  <si>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</si>
  <si>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</si>
  <si>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</si>
  <si>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</si>
  <si>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</si>
  <si>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</si>
  <si>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</si>
  <si>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</si>
  <si>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</si>
  <si>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</si>
  <si>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</si>
  <si>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</si>
  <si>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</si>
  <si>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</si>
  <si>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</si>
  <si>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</si>
  <si>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</si>
  <si>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</si>
  <si>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</si>
  <si>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</si>
  <si>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</si>
  <si>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</si>
  <si>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</si>
  <si>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</si>
  <si>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</si>
  <si>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</si>
  <si>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</si>
  <si>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</si>
  <si>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</si>
  <si>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</si>
  <si>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</si>
  <si>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</si>
  <si>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</si>
  <si>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</si>
  <si>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</si>
  <si>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</si>
  <si>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</si>
  <si>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</si>
  <si>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</si>
  <si>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</si>
  <si>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</si>
  <si>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</si>
  <si>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</si>
  <si>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</si>
  <si>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</si>
  <si>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</si>
  <si>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</si>
  <si>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</si>
  <si>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</si>
  <si>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</si>
  <si>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</si>
  <si>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</si>
  <si>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</si>
  <si>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</si>
  <si>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</si>
  <si>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</si>
  <si>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</si>
  <si>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</si>
  <si>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</si>
  <si>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</si>
  <si>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</si>
  <si>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</si>
  <si>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</si>
  <si>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</si>
  <si>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</si>
  <si>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</si>
  <si>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</si>
  <si>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</si>
  <si>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</si>
  <si>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</si>
  <si>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</si>
  <si>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</si>
  <si>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</si>
  <si>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</si>
  <si>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</si>
  <si>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</si>
  <si>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</si>
  <si>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</si>
  <si>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</si>
  <si>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</si>
  <si>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</si>
  <si>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</si>
  <si>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</si>
  <si>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</si>
  <si>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</si>
  <si>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</si>
  <si>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</si>
  <si>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</si>
  <si>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</si>
  <si>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</si>
  <si>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</si>
  <si>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</si>
  <si>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</si>
  <si>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</si>
  <si>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</si>
  <si>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</si>
  <si>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</si>
  <si>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</si>
  <si>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</si>
  <si>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</si>
  <si>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</si>
  <si>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</si>
  <si>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</si>
  <si>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</si>
  <si>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</si>
  <si>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</si>
  <si>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</si>
  <si>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</si>
  <si>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</si>
  <si>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</si>
  <si>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</si>
  <si>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</si>
  <si>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</si>
  <si>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</si>
  <si>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</si>
  <si>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</si>
  <si>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</si>
  <si>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</si>
  <si>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</si>
  <si>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</si>
  <si>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</si>
  <si>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</si>
  <si>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</si>
  <si>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</si>
  <si>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</si>
  <si>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</si>
  <si>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</si>
  <si>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</si>
  <si>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</si>
  <si>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</si>
  <si>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</si>
  <si>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</si>
  <si>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</si>
  <si>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</si>
  <si>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</si>
  <si>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</si>
  <si>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</si>
  <si>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</si>
  <si>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</si>
  <si>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</si>
  <si>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</si>
  <si>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</si>
  <si>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</si>
  <si>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</si>
  <si>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</si>
  <si>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</si>
  <si>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</si>
  <si>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</si>
  <si>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</si>
  <si>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</si>
  <si>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</si>
  <si>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</si>
  <si>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</si>
  <si>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</si>
  <si>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</si>
  <si>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</si>
  <si>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</si>
  <si>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</si>
  <si>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</si>
  <si>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</si>
  <si>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</si>
  <si>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</si>
  <si>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</si>
  <si>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</si>
  <si>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</si>
  <si>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</si>
  <si>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</si>
  <si>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</si>
  <si>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</si>
  <si>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</si>
  <si>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</si>
  <si>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</si>
  <si>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</si>
  <si>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</si>
  <si>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</si>
  <si>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</si>
  <si>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</si>
  <si>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</si>
  <si>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</si>
  <si>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</si>
  <si>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</si>
  <si>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</si>
  <si>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</si>
  <si>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</si>
  <si>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</si>
  <si>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</si>
  <si>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</si>
  <si>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</si>
  <si>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</si>
  <si>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</si>
  <si>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</si>
  <si>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</si>
  <si>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</si>
  <si>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</si>
  <si>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</si>
  <si>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</si>
  <si>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</si>
  <si>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</si>
  <si>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</si>
  <si>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</si>
  <si>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ING Bank (Australia) Limited</t>
  </si>
  <si>
    <t>Victoria</t>
  </si>
  <si>
    <t>Fixed or floating (variable) interest rates</t>
  </si>
  <si>
    <t>Mortgage assets are grouped based on the remaining term of the contractual maturity, assuming no prepayment.</t>
  </si>
  <si>
    <t>IBAL Covered Bond Prospectus is available on - https://www.ing.com.au/dlCoveredBonds.htm
Currently all Covered Bonds issued are Soft Bullet and subject to an Extended Due for Payment Date. Hard Bullet Covered Bonds may be offered and will be subject to a Pre-Maturity Test.  The intention of the Pre-Maturity Test is to provide liquidity for the Hard Bullet Covered Bonds if the Issuer's credit ratings have fallen below a certain level.</t>
  </si>
  <si>
    <t>As described in the IBAL Covered Bond Prospectus, under "Conditions of the Covered Bonds" section - refer to definition of "Extended Due for Payment Date".
Extended Due for Payment Date means, in relation to any Series of Covered Bonds, the date, if any, specified as such in the Applicable Final Terms to which the payment of all or (as applicable) part of the Final Redemption Amount payable on the Final Maturity Date will be deferred in the event that the Final Redemption Amount is not paid in full on the dates specified in the Conditions.</t>
  </si>
  <si>
    <t>As described in the IBAL Covered Bond Prospectus, under "GLOSSARY" section - refer to definition of "LVR".
LVR means, in relation to a Mortgage Loan, at any time, the ratio of the then Current Principal Balance for that Mortgage Loan to the Latest Valuation for the Mortgaged Property which secures that Mortgage Loan.</t>
  </si>
  <si>
    <t>As described in the IBAL Covered Bond Prospectus, under "GLOSSARY" section - refer to definition of "Latest Valuation".
Latest Valuation means, in relation to a Mortgaged Property, the value:
(a) given to the Land by the most recent valuation report held by IBAL; or
(b) in the absence of such a valuation report, the value of the Land most recently determined by the Seller or the Servicer in accordance with its credit policies.</t>
  </si>
  <si>
    <t>The Latest Valuation is indexed on a monthly basis for the purposes of the asset coverage test (with that portion of loans excess of the 80% maximum LTV prescribed disregarded for the purposes of the calculation). The indexation methodology is disclosed to investors in the IBAL Covered Bond Prospectus.</t>
  </si>
  <si>
    <t>As described in the IBAL Covered Bond Prospectus, under "GLOSSARY" section - refer to definition of "Latest Valuation" and "Indexed Valuation".</t>
  </si>
  <si>
    <t>Only residential loans to private individuals will be considered for inclusion into the cover pool. Mortgage in respect of the Mortgage Loan is a first mortgage over the relevant Mortgaged Property in Australia, where the use of the property is for residential purposes.</t>
  </si>
  <si>
    <t>As described in the IBAL Covered Bond Prospectus, under "GLOSSARY" section - refer to definition of "Interest Rate Swap Agreement" and "Covered Bond Swap Agreement".</t>
  </si>
  <si>
    <t>Any loan that is 90 days or more in arrears.</t>
  </si>
  <si>
    <t>As described in the IBAL Covered Bond Prospectus, under "IBAL RESIDENTIAL MORTGAGE LOAN ORIGINATION" section - refer to description on "Underwriting Process" and under "GLOSSARY" section - refer to definition of "Latest Valuation".</t>
  </si>
  <si>
    <t>https://www.ing.com.au/dlCoveredBonds.htm</t>
  </si>
  <si>
    <t>Y</t>
  </si>
  <si>
    <t>Non-EEA, Art 14 CBD compliant</t>
  </si>
  <si>
    <t xml:space="preserve">N </t>
  </si>
  <si>
    <t>https://www.coveredbondlabel.com/issuer/246-ing-bank-australia-limited</t>
  </si>
  <si>
    <t>intra-group</t>
  </si>
  <si>
    <t>ING Bank N.V. (Sydney Branch)</t>
  </si>
  <si>
    <t>Deutsche Bank AG, Hong Kong Branch</t>
  </si>
  <si>
    <t>Australian Capital Territory</t>
  </si>
  <si>
    <t>New South Wales</t>
  </si>
  <si>
    <t>Northern Territory</t>
  </si>
  <si>
    <t>Queensland</t>
  </si>
  <si>
    <t>South Australia</t>
  </si>
  <si>
    <t>Tasmania</t>
  </si>
  <si>
    <t>Western Australia</t>
  </si>
  <si>
    <t>Up to and including 100,000</t>
  </si>
  <si>
    <t>&gt; 100,000 up to and including 200,000</t>
  </si>
  <si>
    <t>&gt; 200,000 up to and including 300,000</t>
  </si>
  <si>
    <t>&gt; 300,000 up to and including 400,000</t>
  </si>
  <si>
    <t>&gt; 400,000 up to and including 500,000</t>
  </si>
  <si>
    <t>&gt; 500,000 up to and including 600,000</t>
  </si>
  <si>
    <t>&gt; 600,000 up to and including 700,000</t>
  </si>
  <si>
    <t>&gt; 700,000 up to and including 800,000</t>
  </si>
  <si>
    <t>&gt; 800,000 up to and including 900,000</t>
  </si>
  <si>
    <t>&gt; 900,000 up to and including 1,000,000</t>
  </si>
  <si>
    <t>&gt; 1,000,000 up to and including 1,250,000</t>
  </si>
  <si>
    <t>&gt; 1,250,000 up to and including 1,500,000</t>
  </si>
  <si>
    <t>&gt; 1,500,000 up to and including 1,750,000</t>
  </si>
  <si>
    <t>&gt; 1,750,000 up to and including 2,000,000</t>
  </si>
  <si>
    <t>&gt; 2,000,000</t>
  </si>
  <si>
    <t>Reporting Date: 31/03/2025</t>
  </si>
  <si>
    <t>Cut-off Date: 31/03/2025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</si>
</sst>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 #,##0.00_ ;_ * \-#,##0.00_ ;_ * &quot;-&quot;??_ ;_ @_ "/>
    <numFmt numFmtId="165" formatCode="0.0%"/>
    <numFmt numFmtId="166" formatCode="#,##0.0"/>
    <numFmt numFmtId="167"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u/>
      <sz val="10"/>
      <color theme="10"/>
      <name val="Arial"/>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16">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43" fontId="23" fillId="0" borderId="0" applyFont="0" applyFill="0" applyBorder="0" applyAlignment="0" applyProtection="0"/>
    <xf numFmtId="9" fontId="23" fillId="0" borderId="0" applyFont="0" applyFill="0" applyBorder="0" applyAlignment="0" applyProtection="0"/>
    <xf numFmtId="0" fontId="23" fillId="0" borderId="0"/>
    <xf numFmtId="43" fontId="23" fillId="0" borderId="0" applyFont="0" applyFill="0" applyBorder="0" applyAlignment="0" applyProtection="0"/>
    <xf numFmtId="0" fontId="4" fillId="0" borderId="0"/>
    <xf numFmtId="0" fontId="42" fillId="0" borderId="0" applyNumberFormat="0" applyFill="0" applyBorder="0" applyAlignment="0" applyProtection="0"/>
    <xf numFmtId="0" fontId="23" fillId="0" borderId="0"/>
  </cellStyleXfs>
  <cellXfs count="14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1" fillId="0" borderId="0" xfId="0" applyFont="1" applyAlignment="1">
      <alignment horizontal="center" vertical="center" wrapText="1"/>
    </xf>
    <xf numFmtId="0" fontId="38" fillId="0" borderId="0" xfId="0" applyFont="1" applyAlignment="1">
      <alignment horizontal="center" vertical="center"/>
    </xf>
    <xf numFmtId="166" fontId="41"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2" fillId="0" borderId="0" xfId="0" applyFont="1" applyAlignment="1" applyProtection="1">
      <alignment horizontal="left" vertical="center" wrapText="1"/>
      <protection locked="0"/>
    </xf>
    <xf numFmtId="0" fontId="14" fillId="0" borderId="0" xfId="2" applyAlignment="1">
      <alignment horizontal="center" vertical="center" wrapText="1"/>
    </xf>
    <xf numFmtId="15" fontId="2" fillId="0" borderId="0" xfId="0" applyNumberFormat="1" applyFont="1" applyAlignment="1">
      <alignment horizontal="center" vertical="center" wrapText="1"/>
    </xf>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cellXfs>
  <cellStyles count="16">
    <cellStyle name="Comma 2" xfId="3" xr:uid="{00000000-0005-0000-0000-000000000000}"/>
    <cellStyle name="Comma 2 2" xfId="12" xr:uid="{7BF5724C-C0B4-4A49-BC00-08FCAB66521A}"/>
    <cellStyle name="Comma 3" xfId="9" xr:uid="{8645017B-BF9E-46AD-8A2A-ACD110F45DF6}"/>
    <cellStyle name="Hyperlink" xfId="2" builtinId="8"/>
    <cellStyle name="Hyperlink 2" xfId="14" xr:uid="{50F5D21E-A211-4C7E-9FDE-172702C62133}"/>
    <cellStyle name="Normal" xfId="0" builtinId="0"/>
    <cellStyle name="Normal 12" xfId="13" xr:uid="{C844D00C-947D-4A8C-9D22-CC12DEE2E458}"/>
    <cellStyle name="Normal 2" xfId="4" xr:uid="{00000000-0005-0000-0000-000003000000}"/>
    <cellStyle name="Normal 2 2" xfId="11" xr:uid="{23A368A7-0DA1-448E-9346-A673F5E7FB8E}"/>
    <cellStyle name="Normal 3" xfId="5" xr:uid="{00000000-0005-0000-0000-000004000000}"/>
    <cellStyle name="Normal 4" xfId="6" xr:uid="{00000000-0005-0000-0000-000005000000}"/>
    <cellStyle name="Normal 7" xfId="7" xr:uid="{00000000-0005-0000-0000-000006000000}"/>
    <cellStyle name="Normal 8" xfId="15" xr:uid="{4D65D4F1-5750-442E-9372-FE29520FEA22}"/>
    <cellStyle name="Percent" xfId="1" builtinId="5"/>
    <cellStyle name="Percent 2" xfId="10" xr:uid="{FC743EB1-C3D4-47D2-80B9-DA7AD7B2A014}"/>
    <cellStyle name="Standard 3" xfId="8" xr:uid="{00000000-0005-0000-0000-000008000000}"/>
  </cellStyles>
  <dxfs count="0"/>
  <tableStyles count="0" defaultTableStyle="TableStyleMedium2" defaultPivotStyle="PivotStyleLight16"/>
  <colors>
    <mruColors>
      <color rgb="FFFFFF99"/>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customXml" Target="../customXml/item1.xml"/><Relationship Id="rId10" Type="http://schemas.openxmlformats.org/officeDocument/2006/relationships/externalLink" Target="externalLinks/externalLink5.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ps\Local%20Settings\Temporary%20Internet%20Files\OLKF\Determination%20Statemen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4thfloor\Australian%20Securities%20Origination\Security\6.%20TRANSACTIONS%20-%20MANDATED\Allco\NCM-W06%20(AFIG)\08%20Post%20Deal\Drawdown\NCM-WO6%20Master%20Drawdown%20Checklis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tmelsvr01\cms_data\Structured%20Finance\Deals\_Rated%20Deals\RMS%20Trust%202003-1\Credit%20Analysis\Data\030220%20Scrub.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Mobius\Operations%20&amp;%20Settlements\NCM\Warehouse\NCM-W06\Trust%20Reporting\NCM-W06%20TR%202006\9%20-%20September%2006\NCM-W06%20Trust%20Determination%20Model%20-%20September%2020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Internal%20Entities\Securitisation\PEPPER\Term%20Securitisation\Mobius%20NCM%20-%2001\Models\ABN%20Models\Mobius%20NCM-01%20Stress%20Test%20Model%202403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sclient\C\Structured%20Finance\Deals\_Rated%20Deals\Sapphire%20V%20Series%202004-1\Credit%20Analysis\040429%20Sapphire%202004-1%201st%20cut%20as%20at%2031Mar04%20(Model%20V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obius\Operations%20&amp;%20Settlements\NCM\Warehouse\Settlement%20Regist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Internal%20Entities\Securitisation\PEPPER\Post-Closing\Trust%20Manager\Monthly%20Reports\September%202003\Determination%20Statemen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sclient\C\TEMP\Current%20Sub%20Prime%20Credit%20Mode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nternal%20Entities\Capital%20Markets%20Finance\Ben\HLP%20Purchase\Stage%202\Pool%20Data\Pool%20Data%2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Mobius\Operations%20&amp;%20Settlements\NCM\Warehouse\NCM-W05\Trust%20Reporting\Oct%202005\NCM-WO5%20Trust%20Determination%20Statement%20SM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Capital%20Markets%20Finance\Warehouse%20Facility\AllMortgage%20Trust\Ongoing\Pool%20Data\Initial%20Funding\Onetrust%20Initial%20Pool%20for%20funding%2010%20Jan%2007%20incl%20note%20balance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Internal%20Entities\Securitisation\PEPPER\Post-Closing\Trust%20Manager\Monthly%20Reports\December%202003\Determination%20Statemen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ment Instructions (5)"/>
      <sheetName val="Payment Instructions (3)"/>
      <sheetName val="Payment Instructions (4)"/>
      <sheetName val="Inputs - Parameters"/>
      <sheetName val="Inputs - Monthly Data"/>
      <sheetName val="Calculations"/>
      <sheetName val="Outputs"/>
      <sheetName val="Payment Instructions"/>
      <sheetName val="Payment Instructions (2)"/>
      <sheetName val="Sheet1"/>
      <sheetName val="Multiple Payments Form"/>
    </sheetNames>
    <sheetDataSet>
      <sheetData sheetId="0"/>
      <sheetData sheetId="1"/>
      <sheetData sheetId="2"/>
      <sheetData sheetId="3" refreshError="1">
        <row r="7">
          <cell r="G7">
            <v>37712</v>
          </cell>
        </row>
        <row r="8">
          <cell r="G8">
            <v>179031804</v>
          </cell>
        </row>
        <row r="16">
          <cell r="D16">
            <v>37711</v>
          </cell>
        </row>
        <row r="17">
          <cell r="D17">
            <v>37762</v>
          </cell>
        </row>
        <row r="27">
          <cell r="D27">
            <v>6347366.7400000002</v>
          </cell>
        </row>
        <row r="31">
          <cell r="C31">
            <v>162.1</v>
          </cell>
          <cell r="D31">
            <v>62</v>
          </cell>
        </row>
        <row r="32">
          <cell r="D32">
            <v>126.36</v>
          </cell>
        </row>
        <row r="33">
          <cell r="C33">
            <v>9.1</v>
          </cell>
          <cell r="D33">
            <v>150</v>
          </cell>
        </row>
        <row r="34">
          <cell r="C34">
            <v>7.1</v>
          </cell>
          <cell r="D34">
            <v>250</v>
          </cell>
        </row>
        <row r="35">
          <cell r="C35">
            <v>3.85</v>
          </cell>
          <cell r="D35">
            <v>550</v>
          </cell>
        </row>
        <row r="36">
          <cell r="C36">
            <v>1.85</v>
          </cell>
          <cell r="D36">
            <v>500</v>
          </cell>
        </row>
      </sheetData>
      <sheetData sheetId="4"/>
      <sheetData sheetId="5">
        <row r="617">
          <cell r="G617">
            <v>4.9958825144111998E-2</v>
          </cell>
        </row>
      </sheetData>
      <sheetData sheetId="6"/>
      <sheetData sheetId="7"/>
      <sheetData sheetId="8"/>
      <sheetData sheetId="9"/>
      <sheetData sheetId="1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awdown Checklist"/>
      <sheetName val="Note Register"/>
      <sheetName val="Monthly Compliance"/>
      <sheetName val="Class B Register (old)"/>
      <sheetName val="Funding Fee Register"/>
      <sheetName val="Definitions"/>
      <sheetName val="Fees"/>
      <sheetName val="Reports"/>
    </sheetNames>
    <sheetDataSet>
      <sheetData sheetId="0" refreshError="1"/>
      <sheetData sheetId="1" refreshError="1">
        <row r="17">
          <cell r="B17" t="str">
            <v>Payment Date</v>
          </cell>
          <cell r="C17" t="str">
            <v>Days</v>
          </cell>
          <cell r="D17" t="str">
            <v>Collection start Date</v>
          </cell>
          <cell r="E17" t="str">
            <v>Collection  end date</v>
          </cell>
          <cell r="F17" t="str">
            <v>Eligible Pool Balance (O/B)</v>
          </cell>
          <cell r="G17" t="str">
            <v>Eligible Assets puchased</v>
          </cell>
          <cell r="H17" t="str">
            <v>Principal Repayments</v>
          </cell>
          <cell r="I17" t="str">
            <v>Eligible Pool Balance (C/B)</v>
          </cell>
          <cell r="J17" t="str">
            <v>Total Required Subordination Amount</v>
          </cell>
          <cell r="K17" t="str">
            <v>Class A Notes (O/B)</v>
          </cell>
          <cell r="L17" t="str">
            <v>Issued Class A Notes</v>
          </cell>
          <cell r="M17" t="str">
            <v>Class A BBSW</v>
          </cell>
          <cell r="N17" t="str">
            <v>Class A Margin</v>
          </cell>
          <cell r="O17" t="str">
            <v>Class A Coupon</v>
          </cell>
          <cell r="P17" t="str">
            <v>Class A (Issued Interest)</v>
          </cell>
          <cell r="Q17" t="str">
            <v>Class A Repayments</v>
          </cell>
          <cell r="R17" t="str">
            <v>Class A Notes (C/B)</v>
          </cell>
          <cell r="T17" t="str">
            <v>Class A Notes (C/B) incl new notes issued during period</v>
          </cell>
          <cell r="U17" t="str">
            <v>BBSW</v>
          </cell>
          <cell r="V17" t="str">
            <v>Margin</v>
          </cell>
          <cell r="W17" t="str">
            <v>Coupon Rate</v>
          </cell>
          <cell r="X17" t="str">
            <v>Class A (issued) interest</v>
          </cell>
          <cell r="Y17" t="str">
            <v>Class A (o/s) interest</v>
          </cell>
          <cell r="Z17" t="str">
            <v>Total Class A interest</v>
          </cell>
          <cell r="AA17" t="str">
            <v>Record Date</v>
          </cell>
          <cell r="AB17" t="str">
            <v>Date checked against FACIT</v>
          </cell>
          <cell r="AD17" t="str">
            <v>Total Required Subordination Amount</v>
          </cell>
          <cell r="AE17" t="str">
            <v>Class B Notes (Assets) (O/B)</v>
          </cell>
          <cell r="AF17" t="str">
            <v>Issued Class B Notes (Assets)</v>
          </cell>
          <cell r="AG17" t="str">
            <v>Class B Assets Repayments</v>
          </cell>
          <cell r="AH17" t="str">
            <v>Class B Notes (Assets) (C/B)</v>
          </cell>
          <cell r="AJ17" t="str">
            <v>Class B Notes (Fees) (O/B)</v>
          </cell>
          <cell r="AK17" t="str">
            <v>Issued Class B Notes (Fees)</v>
          </cell>
          <cell r="AL17" t="str">
            <v>Class B Fees Repayments</v>
          </cell>
          <cell r="AM17" t="str">
            <v>Class B Notes (Fees) (C/B)</v>
          </cell>
          <cell r="AN17" t="str">
            <v>Total Class B Notes C/B (Assets + Fees)</v>
          </cell>
        </row>
        <row r="18">
          <cell r="D18">
            <v>38504</v>
          </cell>
          <cell r="E18">
            <v>38533</v>
          </cell>
          <cell r="AD18">
            <v>0.02</v>
          </cell>
          <cell r="AE18">
            <v>0</v>
          </cell>
          <cell r="AF18">
            <v>14158750</v>
          </cell>
          <cell r="AG18">
            <v>275207</v>
          </cell>
          <cell r="AH18">
            <v>13883543</v>
          </cell>
          <cell r="AJ18">
            <v>0</v>
          </cell>
          <cell r="AK18">
            <v>108418.15</v>
          </cell>
          <cell r="AM18">
            <v>108418.15</v>
          </cell>
          <cell r="AN18">
            <v>13991961.15</v>
          </cell>
        </row>
        <row r="19">
          <cell r="B19">
            <v>38547</v>
          </cell>
          <cell r="C19">
            <v>24</v>
          </cell>
          <cell r="D19">
            <v>38504</v>
          </cell>
          <cell r="E19">
            <v>38533</v>
          </cell>
          <cell r="F19">
            <v>0</v>
          </cell>
          <cell r="G19">
            <v>3881381.41</v>
          </cell>
          <cell r="I19">
            <v>3881381.41</v>
          </cell>
          <cell r="J19">
            <v>0.02</v>
          </cell>
          <cell r="K19">
            <v>0</v>
          </cell>
          <cell r="L19">
            <v>3803753.7818</v>
          </cell>
          <cell r="M19">
            <v>5.6167000000000002E-2</v>
          </cell>
          <cell r="N19">
            <v>7.4999999999999997E-3</v>
          </cell>
          <cell r="O19">
            <v>6.3667000000000001E-2</v>
          </cell>
          <cell r="P19">
            <v>15923.743037316859</v>
          </cell>
          <cell r="R19">
            <v>3803753.7818</v>
          </cell>
          <cell r="T19">
            <v>3803753.7818</v>
          </cell>
          <cell r="V19" t="str">
            <v/>
          </cell>
          <cell r="W19" t="str">
            <v/>
          </cell>
          <cell r="X19">
            <v>15923.743037316859</v>
          </cell>
          <cell r="Y19">
            <v>0</v>
          </cell>
          <cell r="AA19">
            <v>38540</v>
          </cell>
          <cell r="AB19">
            <v>38546</v>
          </cell>
          <cell r="AD19">
            <v>0.02</v>
          </cell>
          <cell r="AE19">
            <v>13883543</v>
          </cell>
          <cell r="AG19">
            <v>3803753.78</v>
          </cell>
          <cell r="AH19">
            <v>10079789.220000001</v>
          </cell>
          <cell r="AJ19">
            <v>108418.15</v>
          </cell>
          <cell r="AM19">
            <v>108418.15</v>
          </cell>
          <cell r="AN19">
            <v>10188207.370000001</v>
          </cell>
        </row>
        <row r="20">
          <cell r="B20">
            <v>38547</v>
          </cell>
          <cell r="C20">
            <v>22</v>
          </cell>
          <cell r="D20">
            <v>38504</v>
          </cell>
          <cell r="E20">
            <v>38533</v>
          </cell>
          <cell r="F20">
            <v>3881381.41</v>
          </cell>
          <cell r="I20">
            <v>3881381.41</v>
          </cell>
          <cell r="J20">
            <v>0.02</v>
          </cell>
          <cell r="K20">
            <v>3803753.7818</v>
          </cell>
          <cell r="M20">
            <v>5.6167000000000002E-2</v>
          </cell>
          <cell r="N20">
            <v>7.4999999999999997E-3</v>
          </cell>
          <cell r="O20">
            <v>6.3667000000000001E-2</v>
          </cell>
          <cell r="P20">
            <v>0</v>
          </cell>
          <cell r="R20">
            <v>3803753.7818</v>
          </cell>
          <cell r="T20">
            <v>3803753.7818</v>
          </cell>
          <cell r="U20" t="str">
            <v/>
          </cell>
          <cell r="V20" t="str">
            <v/>
          </cell>
          <cell r="W20" t="str">
            <v/>
          </cell>
          <cell r="X20">
            <v>0</v>
          </cell>
          <cell r="Y20">
            <v>0</v>
          </cell>
          <cell r="AA20">
            <v>38540</v>
          </cell>
          <cell r="AD20">
            <v>0.02</v>
          </cell>
          <cell r="AE20">
            <v>10079789.220000001</v>
          </cell>
          <cell r="AF20">
            <v>956437</v>
          </cell>
          <cell r="AH20">
            <v>11036226.220000001</v>
          </cell>
          <cell r="AJ20">
            <v>108418.15</v>
          </cell>
          <cell r="AM20">
            <v>108418.15</v>
          </cell>
          <cell r="AN20">
            <v>11144644.370000001</v>
          </cell>
        </row>
        <row r="21">
          <cell r="B21">
            <v>38547</v>
          </cell>
          <cell r="C21">
            <v>20</v>
          </cell>
          <cell r="D21">
            <v>38504</v>
          </cell>
          <cell r="E21">
            <v>38533</v>
          </cell>
          <cell r="F21">
            <v>3881381.41</v>
          </cell>
          <cell r="G21">
            <v>10958622.59</v>
          </cell>
          <cell r="I21">
            <v>14840004.01</v>
          </cell>
          <cell r="J21">
            <v>0.02</v>
          </cell>
          <cell r="K21">
            <v>3803753.7818</v>
          </cell>
          <cell r="L21">
            <v>10739450.1382</v>
          </cell>
          <cell r="M21">
            <v>5.6167000000000002E-2</v>
          </cell>
          <cell r="N21">
            <v>7.4999999999999997E-3</v>
          </cell>
          <cell r="O21">
            <v>6.3667000000000001E-2</v>
          </cell>
          <cell r="P21">
            <v>37465.675175275581</v>
          </cell>
          <cell r="R21">
            <v>14543203.92</v>
          </cell>
          <cell r="T21">
            <v>14543203.92</v>
          </cell>
          <cell r="U21" t="str">
            <v/>
          </cell>
          <cell r="V21" t="str">
            <v/>
          </cell>
          <cell r="W21" t="str">
            <v/>
          </cell>
          <cell r="X21">
            <v>37465.675175275581</v>
          </cell>
          <cell r="Y21">
            <v>0</v>
          </cell>
          <cell r="AA21">
            <v>38540</v>
          </cell>
          <cell r="AB21">
            <v>38546</v>
          </cell>
          <cell r="AD21">
            <v>0.02</v>
          </cell>
          <cell r="AE21">
            <v>11036226.220000001</v>
          </cell>
          <cell r="AG21">
            <v>10739450.129999999</v>
          </cell>
          <cell r="AH21">
            <v>296776.09000000171</v>
          </cell>
          <cell r="AJ21">
            <v>108418.15</v>
          </cell>
          <cell r="AM21">
            <v>108418.15</v>
          </cell>
          <cell r="AN21">
            <v>405194.24000000174</v>
          </cell>
        </row>
        <row r="22">
          <cell r="B22">
            <v>38547</v>
          </cell>
          <cell r="C22">
            <v>17</v>
          </cell>
          <cell r="D22">
            <v>38504</v>
          </cell>
          <cell r="E22">
            <v>38533</v>
          </cell>
          <cell r="F22">
            <v>14840004.01</v>
          </cell>
          <cell r="G22">
            <v>650200</v>
          </cell>
          <cell r="I22">
            <v>15490204.01</v>
          </cell>
          <cell r="J22">
            <v>0.02</v>
          </cell>
          <cell r="K22">
            <v>14543203.92</v>
          </cell>
          <cell r="L22">
            <v>637196</v>
          </cell>
          <cell r="M22">
            <v>5.6167000000000002E-2</v>
          </cell>
          <cell r="N22">
            <v>7.4999999999999997E-3</v>
          </cell>
          <cell r="O22">
            <v>6.3667000000000001E-2</v>
          </cell>
          <cell r="P22">
            <v>1889.4851546410962</v>
          </cell>
          <cell r="R22">
            <v>15180399.92</v>
          </cell>
          <cell r="T22">
            <v>15180399.92</v>
          </cell>
          <cell r="U22" t="str">
            <v/>
          </cell>
          <cell r="V22" t="str">
            <v/>
          </cell>
          <cell r="W22" t="str">
            <v/>
          </cell>
          <cell r="X22">
            <v>1889.4851546410962</v>
          </cell>
          <cell r="Y22">
            <v>0</v>
          </cell>
          <cell r="AA22">
            <v>38540</v>
          </cell>
          <cell r="AB22">
            <v>38546</v>
          </cell>
          <cell r="AD22">
            <v>0.02</v>
          </cell>
          <cell r="AE22">
            <v>296776.09000000171</v>
          </cell>
          <cell r="AF22">
            <v>13004</v>
          </cell>
          <cell r="AH22">
            <v>309780.09000000171</v>
          </cell>
          <cell r="AJ22">
            <v>108418.15</v>
          </cell>
          <cell r="AM22">
            <v>108418.15</v>
          </cell>
          <cell r="AN22">
            <v>418198.24000000174</v>
          </cell>
        </row>
        <row r="23">
          <cell r="B23">
            <v>38547</v>
          </cell>
          <cell r="C23">
            <v>15</v>
          </cell>
          <cell r="D23">
            <v>38504</v>
          </cell>
          <cell r="E23">
            <v>38533</v>
          </cell>
          <cell r="F23">
            <v>15490204.01</v>
          </cell>
          <cell r="G23">
            <v>609600</v>
          </cell>
          <cell r="I23">
            <v>16099804.01</v>
          </cell>
          <cell r="J23">
            <v>0.02</v>
          </cell>
          <cell r="K23">
            <v>15180399.92</v>
          </cell>
          <cell r="L23">
            <v>597408</v>
          </cell>
          <cell r="M23">
            <v>5.6167000000000002E-2</v>
          </cell>
          <cell r="N23">
            <v>7.4999999999999997E-3</v>
          </cell>
          <cell r="O23">
            <v>6.3667000000000001E-2</v>
          </cell>
          <cell r="P23">
            <v>1563.0893891506848</v>
          </cell>
          <cell r="R23">
            <v>15777807.92</v>
          </cell>
          <cell r="T23">
            <v>15777807.92</v>
          </cell>
          <cell r="U23" t="str">
            <v/>
          </cell>
          <cell r="V23" t="str">
            <v/>
          </cell>
          <cell r="W23" t="str">
            <v/>
          </cell>
          <cell r="X23">
            <v>1563.0893891506848</v>
          </cell>
          <cell r="Y23">
            <v>0</v>
          </cell>
          <cell r="AA23">
            <v>38540</v>
          </cell>
          <cell r="AB23">
            <v>38546</v>
          </cell>
          <cell r="AD23">
            <v>0.02</v>
          </cell>
          <cell r="AE23">
            <v>309780.09000000171</v>
          </cell>
          <cell r="AF23">
            <v>12192</v>
          </cell>
          <cell r="AG23">
            <v>-24</v>
          </cell>
          <cell r="AH23">
            <v>321996.09000000171</v>
          </cell>
          <cell r="AJ23">
            <v>108418.15</v>
          </cell>
          <cell r="AM23">
            <v>108418.15</v>
          </cell>
          <cell r="AN23">
            <v>430414.24000000174</v>
          </cell>
        </row>
        <row r="24">
          <cell r="B24">
            <v>38547</v>
          </cell>
          <cell r="C24">
            <v>14</v>
          </cell>
          <cell r="D24">
            <v>38504</v>
          </cell>
          <cell r="E24">
            <v>38533</v>
          </cell>
          <cell r="F24">
            <v>16099804.01</v>
          </cell>
          <cell r="G24">
            <v>871300</v>
          </cell>
          <cell r="I24">
            <v>16971104.009999998</v>
          </cell>
          <cell r="J24">
            <v>0.02</v>
          </cell>
          <cell r="K24">
            <v>15777807.92</v>
          </cell>
          <cell r="L24">
            <v>853874</v>
          </cell>
          <cell r="M24">
            <v>5.6167000000000002E-2</v>
          </cell>
          <cell r="N24">
            <v>7.4999999999999997E-3</v>
          </cell>
          <cell r="O24">
            <v>6.3667000000000001E-2</v>
          </cell>
          <cell r="P24">
            <v>2085.1790230465754</v>
          </cell>
          <cell r="R24">
            <v>16631681.92</v>
          </cell>
          <cell r="T24">
            <v>16631681.92</v>
          </cell>
          <cell r="U24" t="str">
            <v/>
          </cell>
          <cell r="V24" t="str">
            <v/>
          </cell>
          <cell r="W24" t="str">
            <v/>
          </cell>
          <cell r="X24">
            <v>2085.1790230465754</v>
          </cell>
          <cell r="Y24">
            <v>0</v>
          </cell>
          <cell r="AA24">
            <v>38540</v>
          </cell>
          <cell r="AB24">
            <v>38546</v>
          </cell>
          <cell r="AD24">
            <v>0.02</v>
          </cell>
          <cell r="AE24">
            <v>321996.09000000171</v>
          </cell>
          <cell r="AF24">
            <v>17426</v>
          </cell>
          <cell r="AH24">
            <v>339422.09000000171</v>
          </cell>
          <cell r="AJ24">
            <v>108418.15</v>
          </cell>
          <cell r="AM24">
            <v>108418.15</v>
          </cell>
          <cell r="AN24">
            <v>447840.24000000174</v>
          </cell>
        </row>
        <row r="25">
          <cell r="B25">
            <v>38547</v>
          </cell>
          <cell r="C25">
            <v>8</v>
          </cell>
          <cell r="D25">
            <v>38504</v>
          </cell>
          <cell r="E25">
            <v>38533</v>
          </cell>
          <cell r="F25">
            <v>16971104.009999998</v>
          </cell>
          <cell r="G25">
            <v>450000</v>
          </cell>
          <cell r="I25">
            <v>17421104.009999998</v>
          </cell>
          <cell r="J25">
            <v>0.02</v>
          </cell>
          <cell r="K25">
            <v>16631681.92</v>
          </cell>
          <cell r="M25">
            <v>5.6167000000000002E-2</v>
          </cell>
          <cell r="N25">
            <v>7.4999999999999997E-3</v>
          </cell>
          <cell r="O25">
            <v>6.3667000000000001E-2</v>
          </cell>
          <cell r="P25">
            <v>0</v>
          </cell>
          <cell r="R25">
            <v>16631681.92</v>
          </cell>
          <cell r="T25">
            <v>16631681.92</v>
          </cell>
          <cell r="U25" t="str">
            <v/>
          </cell>
          <cell r="V25" t="str">
            <v/>
          </cell>
          <cell r="W25" t="str">
            <v/>
          </cell>
          <cell r="X25">
            <v>0</v>
          </cell>
          <cell r="Y25">
            <v>0</v>
          </cell>
          <cell r="AA25">
            <v>38540</v>
          </cell>
          <cell r="AD25">
            <v>0.02</v>
          </cell>
          <cell r="AE25">
            <v>339422.09000000171</v>
          </cell>
          <cell r="AF25">
            <v>450000</v>
          </cell>
          <cell r="AH25">
            <v>789422.09000000171</v>
          </cell>
          <cell r="AJ25">
            <v>108418.15</v>
          </cell>
          <cell r="AM25">
            <v>108418.15</v>
          </cell>
          <cell r="AN25">
            <v>897840.24000000174</v>
          </cell>
        </row>
        <row r="26">
          <cell r="B26">
            <v>38547</v>
          </cell>
          <cell r="C26">
            <v>7</v>
          </cell>
          <cell r="D26">
            <v>38504</v>
          </cell>
          <cell r="E26">
            <v>38533</v>
          </cell>
          <cell r="F26">
            <v>17421104.009999998</v>
          </cell>
          <cell r="G26">
            <v>810900</v>
          </cell>
          <cell r="I26">
            <v>18232004.009999998</v>
          </cell>
          <cell r="J26">
            <v>0.02</v>
          </cell>
          <cell r="K26">
            <v>16631681.92</v>
          </cell>
          <cell r="L26">
            <v>1235682</v>
          </cell>
          <cell r="M26">
            <v>5.6167000000000002E-2</v>
          </cell>
          <cell r="N26">
            <v>7.4999999999999997E-3</v>
          </cell>
          <cell r="O26">
            <v>6.3667000000000001E-2</v>
          </cell>
          <cell r="P26">
            <v>1508.7812637205482</v>
          </cell>
          <cell r="R26">
            <v>17867363.920000002</v>
          </cell>
          <cell r="T26">
            <v>17867363.920000002</v>
          </cell>
          <cell r="U26" t="str">
            <v/>
          </cell>
          <cell r="V26" t="str">
            <v/>
          </cell>
          <cell r="W26" t="str">
            <v/>
          </cell>
          <cell r="X26">
            <v>1508.7812637205482</v>
          </cell>
          <cell r="Y26">
            <v>0</v>
          </cell>
          <cell r="AA26">
            <v>38540</v>
          </cell>
          <cell r="AB26">
            <v>38546</v>
          </cell>
          <cell r="AD26">
            <v>0.02</v>
          </cell>
          <cell r="AE26">
            <v>789422.09000000171</v>
          </cell>
          <cell r="AG26">
            <v>424782</v>
          </cell>
          <cell r="AH26">
            <v>364640.09000000171</v>
          </cell>
          <cell r="AJ26">
            <v>108418.15</v>
          </cell>
          <cell r="AM26">
            <v>108418.15</v>
          </cell>
          <cell r="AN26">
            <v>473058.24000000174</v>
          </cell>
        </row>
        <row r="27">
          <cell r="B27">
            <v>38547</v>
          </cell>
          <cell r="C27">
            <v>2</v>
          </cell>
          <cell r="D27">
            <v>38504</v>
          </cell>
          <cell r="E27">
            <v>38533</v>
          </cell>
          <cell r="F27">
            <v>18232004.009999998</v>
          </cell>
          <cell r="G27">
            <v>460750</v>
          </cell>
          <cell r="I27">
            <v>18692754.009999998</v>
          </cell>
          <cell r="J27">
            <v>0.02</v>
          </cell>
          <cell r="K27">
            <v>17867363.920000002</v>
          </cell>
          <cell r="M27">
            <v>5.6167000000000002E-2</v>
          </cell>
          <cell r="N27">
            <v>7.4999999999999997E-3</v>
          </cell>
          <cell r="O27">
            <v>6.3667000000000001E-2</v>
          </cell>
          <cell r="P27">
            <v>0</v>
          </cell>
          <cell r="R27">
            <v>17867363.920000002</v>
          </cell>
          <cell r="T27">
            <v>17867363.920000002</v>
          </cell>
          <cell r="U27" t="str">
            <v/>
          </cell>
          <cell r="V27" t="str">
            <v/>
          </cell>
          <cell r="W27" t="str">
            <v/>
          </cell>
          <cell r="X27">
            <v>0</v>
          </cell>
          <cell r="Y27">
            <v>0</v>
          </cell>
          <cell r="Z27">
            <v>60435.953043151349</v>
          </cell>
          <cell r="AA27">
            <v>38540</v>
          </cell>
          <cell r="AB27">
            <v>38546</v>
          </cell>
          <cell r="AD27">
            <v>0.02</v>
          </cell>
          <cell r="AE27">
            <v>364640.09000000171</v>
          </cell>
          <cell r="AF27">
            <v>460750</v>
          </cell>
          <cell r="AH27">
            <v>825390.09000000171</v>
          </cell>
          <cell r="AJ27">
            <v>108418.15</v>
          </cell>
          <cell r="AM27">
            <v>108418.15</v>
          </cell>
          <cell r="AN27">
            <v>933808.24000000174</v>
          </cell>
        </row>
        <row r="28">
          <cell r="B28">
            <v>38579</v>
          </cell>
          <cell r="C28">
            <v>32</v>
          </cell>
          <cell r="D28">
            <v>38534</v>
          </cell>
          <cell r="E28">
            <v>38564</v>
          </cell>
          <cell r="F28">
            <v>18692754.009999998</v>
          </cell>
          <cell r="H28">
            <v>13372.960000000001</v>
          </cell>
          <cell r="I28">
            <v>18679381.049999997</v>
          </cell>
          <cell r="J28">
            <v>0.02</v>
          </cell>
          <cell r="K28">
            <v>17867363.920000002</v>
          </cell>
          <cell r="M28">
            <v>5.6217000000000003E-2</v>
          </cell>
          <cell r="N28">
            <v>7.4999999999999997E-3</v>
          </cell>
          <cell r="O28">
            <v>6.3716999999999996E-2</v>
          </cell>
          <cell r="P28">
            <v>0</v>
          </cell>
          <cell r="Q28">
            <v>13372.960000000001</v>
          </cell>
          <cell r="R28">
            <v>17853990.960000001</v>
          </cell>
          <cell r="T28">
            <v>17853990.960000001</v>
          </cell>
          <cell r="U28">
            <v>5.6217000000000003E-2</v>
          </cell>
          <cell r="V28">
            <v>7.4999999999999997E-3</v>
          </cell>
          <cell r="W28">
            <v>6.3716999999999996E-2</v>
          </cell>
          <cell r="X28">
            <v>0</v>
          </cell>
          <cell r="Y28">
            <v>99735.034914921198</v>
          </cell>
          <cell r="Z28">
            <v>60435.953043151349</v>
          </cell>
          <cell r="AA28">
            <v>38572</v>
          </cell>
          <cell r="AB28">
            <v>38559</v>
          </cell>
          <cell r="AD28">
            <v>0.02</v>
          </cell>
          <cell r="AE28">
            <v>825390.09000000171</v>
          </cell>
          <cell r="AH28">
            <v>825390.09000000171</v>
          </cell>
          <cell r="AJ28">
            <v>108418.15</v>
          </cell>
          <cell r="AM28">
            <v>108418.15</v>
          </cell>
          <cell r="AN28">
            <v>933808.24000000174</v>
          </cell>
        </row>
        <row r="29">
          <cell r="B29">
            <v>38579</v>
          </cell>
          <cell r="C29">
            <v>32</v>
          </cell>
          <cell r="D29">
            <v>38534</v>
          </cell>
          <cell r="E29">
            <v>38564</v>
          </cell>
          <cell r="F29">
            <v>18679381.049999997</v>
          </cell>
          <cell r="G29">
            <v>356250</v>
          </cell>
          <cell r="I29">
            <v>19035631.049999997</v>
          </cell>
          <cell r="J29">
            <v>0.02</v>
          </cell>
          <cell r="K29">
            <v>17853990.960000001</v>
          </cell>
          <cell r="L29">
            <v>800660</v>
          </cell>
          <cell r="M29">
            <v>5.6217000000000003E-2</v>
          </cell>
          <cell r="N29">
            <v>7.4999999999999997E-3</v>
          </cell>
          <cell r="O29">
            <v>6.3716999999999996E-2</v>
          </cell>
          <cell r="P29">
            <v>4472.6052138082196</v>
          </cell>
          <cell r="R29">
            <v>18654650.960000001</v>
          </cell>
          <cell r="T29">
            <v>18654650.960000001</v>
          </cell>
          <cell r="U29" t="str">
            <v/>
          </cell>
          <cell r="V29" t="str">
            <v/>
          </cell>
          <cell r="W29" t="str">
            <v/>
          </cell>
          <cell r="X29">
            <v>4472.6052138082196</v>
          </cell>
          <cell r="Y29">
            <v>0</v>
          </cell>
          <cell r="AA29">
            <v>38572</v>
          </cell>
          <cell r="AB29">
            <v>38559</v>
          </cell>
          <cell r="AD29">
            <v>0.02</v>
          </cell>
          <cell r="AE29">
            <v>825390.09000000171</v>
          </cell>
          <cell r="AG29">
            <v>444410</v>
          </cell>
          <cell r="AH29">
            <v>380980.09000000171</v>
          </cell>
          <cell r="AJ29">
            <v>108418.15</v>
          </cell>
          <cell r="AM29">
            <v>108418.15</v>
          </cell>
          <cell r="AN29">
            <v>489398.24000000174</v>
          </cell>
        </row>
        <row r="30">
          <cell r="B30">
            <v>38579</v>
          </cell>
          <cell r="C30">
            <v>31</v>
          </cell>
          <cell r="D30">
            <v>38534</v>
          </cell>
          <cell r="E30">
            <v>38564</v>
          </cell>
          <cell r="F30">
            <v>19035631.049999997</v>
          </cell>
          <cell r="G30">
            <v>236550</v>
          </cell>
          <cell r="I30">
            <v>19272181.049999997</v>
          </cell>
          <cell r="J30">
            <v>0.02</v>
          </cell>
          <cell r="K30">
            <v>18654650.960000001</v>
          </cell>
          <cell r="L30">
            <v>800660</v>
          </cell>
          <cell r="M30">
            <v>5.6217000000000003E-2</v>
          </cell>
          <cell r="N30">
            <v>7.4999999999999997E-3</v>
          </cell>
          <cell r="O30">
            <v>6.3716999999999996E-2</v>
          </cell>
          <cell r="P30">
            <v>0</v>
          </cell>
          <cell r="R30">
            <v>18654650.960000001</v>
          </cell>
          <cell r="T30">
            <v>18654650.960000001</v>
          </cell>
          <cell r="U30" t="str">
            <v/>
          </cell>
          <cell r="V30" t="str">
            <v/>
          </cell>
          <cell r="W30" t="str">
            <v/>
          </cell>
          <cell r="X30">
            <v>0</v>
          </cell>
          <cell r="Y30">
            <v>0</v>
          </cell>
          <cell r="AA30">
            <v>38572</v>
          </cell>
          <cell r="AB30">
            <v>38559</v>
          </cell>
          <cell r="AD30">
            <v>0.02</v>
          </cell>
          <cell r="AE30">
            <v>380980.09000000171</v>
          </cell>
          <cell r="AF30">
            <v>236550</v>
          </cell>
          <cell r="AG30">
            <v>444410</v>
          </cell>
          <cell r="AH30">
            <v>617530.09000000171</v>
          </cell>
          <cell r="AJ30">
            <v>108418.15</v>
          </cell>
          <cell r="AM30">
            <v>108418.15</v>
          </cell>
          <cell r="AN30">
            <v>725948.24000000174</v>
          </cell>
        </row>
        <row r="31">
          <cell r="B31">
            <v>38579</v>
          </cell>
          <cell r="C31">
            <v>25</v>
          </cell>
          <cell r="D31">
            <v>38534</v>
          </cell>
          <cell r="E31">
            <v>38564</v>
          </cell>
          <cell r="F31">
            <v>19272181.049999997</v>
          </cell>
          <cell r="G31">
            <v>414300</v>
          </cell>
          <cell r="I31">
            <v>19686481.049999997</v>
          </cell>
          <cell r="J31">
            <v>0.13539999999999999</v>
          </cell>
          <cell r="K31">
            <v>18654650.960000001</v>
          </cell>
          <cell r="M31">
            <v>5.6217000000000003E-2</v>
          </cell>
          <cell r="N31">
            <v>7.4999999999999997E-3</v>
          </cell>
          <cell r="O31">
            <v>6.3716999999999996E-2</v>
          </cell>
          <cell r="P31">
            <v>0</v>
          </cell>
          <cell r="R31">
            <v>18654650.960000001</v>
          </cell>
          <cell r="T31">
            <v>18654650.960000001</v>
          </cell>
          <cell r="U31" t="str">
            <v/>
          </cell>
          <cell r="V31" t="str">
            <v/>
          </cell>
          <cell r="W31" t="str">
            <v/>
          </cell>
          <cell r="X31">
            <v>0</v>
          </cell>
          <cell r="Y31">
            <v>0</v>
          </cell>
          <cell r="AA31">
            <v>38572</v>
          </cell>
          <cell r="AD31">
            <v>0.13539999999999999</v>
          </cell>
          <cell r="AE31">
            <v>617530.09000000171</v>
          </cell>
          <cell r="AF31">
            <v>414300</v>
          </cell>
          <cell r="AH31">
            <v>1031830.0900000017</v>
          </cell>
          <cell r="AJ31">
            <v>108418.15</v>
          </cell>
          <cell r="AM31">
            <v>108418.15</v>
          </cell>
          <cell r="AN31">
            <v>1140248.2400000016</v>
          </cell>
        </row>
        <row r="32">
          <cell r="B32">
            <v>38579</v>
          </cell>
          <cell r="C32">
            <v>20</v>
          </cell>
          <cell r="D32">
            <v>38534</v>
          </cell>
          <cell r="E32">
            <v>38564</v>
          </cell>
          <cell r="F32">
            <v>19686481.049999997</v>
          </cell>
          <cell r="G32">
            <v>384750</v>
          </cell>
          <cell r="I32">
            <v>20071231.049999997</v>
          </cell>
          <cell r="J32">
            <v>0.13539999999999999</v>
          </cell>
          <cell r="K32">
            <v>18654650.960000001</v>
          </cell>
          <cell r="M32">
            <v>5.6217000000000003E-2</v>
          </cell>
          <cell r="N32">
            <v>7.4999999999999997E-3</v>
          </cell>
          <cell r="O32">
            <v>6.3716999999999996E-2</v>
          </cell>
          <cell r="P32">
            <v>0</v>
          </cell>
          <cell r="R32">
            <v>18654650.960000001</v>
          </cell>
          <cell r="T32">
            <v>18654650.960000001</v>
          </cell>
          <cell r="U32" t="str">
            <v/>
          </cell>
          <cell r="V32" t="str">
            <v/>
          </cell>
          <cell r="W32" t="str">
            <v/>
          </cell>
          <cell r="X32">
            <v>0</v>
          </cell>
          <cell r="Y32">
            <v>0</v>
          </cell>
          <cell r="AA32">
            <v>38572</v>
          </cell>
          <cell r="AD32">
            <v>0.13539999999999999</v>
          </cell>
          <cell r="AE32">
            <v>1031830.0900000017</v>
          </cell>
          <cell r="AF32">
            <v>384750</v>
          </cell>
          <cell r="AH32">
            <v>1416580.0900000017</v>
          </cell>
          <cell r="AJ32">
            <v>108418.15</v>
          </cell>
          <cell r="AM32">
            <v>108418.15</v>
          </cell>
          <cell r="AN32">
            <v>1524998.2400000016</v>
          </cell>
        </row>
        <row r="33">
          <cell r="B33">
            <v>38579</v>
          </cell>
          <cell r="C33">
            <v>18</v>
          </cell>
          <cell r="D33">
            <v>38534</v>
          </cell>
          <cell r="E33">
            <v>38564</v>
          </cell>
          <cell r="F33">
            <v>20071231.049999997</v>
          </cell>
          <cell r="G33">
            <v>1407250</v>
          </cell>
          <cell r="I33">
            <v>21478481.049999997</v>
          </cell>
          <cell r="J33">
            <v>0.13539999999999999</v>
          </cell>
          <cell r="K33">
            <v>18654650.960000001</v>
          </cell>
          <cell r="M33">
            <v>5.6217000000000003E-2</v>
          </cell>
          <cell r="N33">
            <v>7.4999999999999997E-3</v>
          </cell>
          <cell r="O33">
            <v>6.3716999999999996E-2</v>
          </cell>
          <cell r="P33">
            <v>0</v>
          </cell>
          <cell r="R33">
            <v>18654650.960000001</v>
          </cell>
          <cell r="T33">
            <v>18654650.960000001</v>
          </cell>
          <cell r="U33" t="str">
            <v/>
          </cell>
          <cell r="V33" t="str">
            <v/>
          </cell>
          <cell r="W33" t="str">
            <v/>
          </cell>
          <cell r="X33">
            <v>0</v>
          </cell>
          <cell r="Y33">
            <v>0</v>
          </cell>
          <cell r="AA33">
            <v>38572</v>
          </cell>
          <cell r="AD33">
            <v>0.13539999999999999</v>
          </cell>
          <cell r="AE33">
            <v>1416580.0900000017</v>
          </cell>
          <cell r="AF33">
            <v>1407250</v>
          </cell>
          <cell r="AH33">
            <v>2823830.0900000017</v>
          </cell>
          <cell r="AJ33">
            <v>108418.15</v>
          </cell>
          <cell r="AM33">
            <v>108418.15</v>
          </cell>
          <cell r="AN33">
            <v>2932248.2400000016</v>
          </cell>
        </row>
        <row r="34">
          <cell r="B34">
            <v>38579</v>
          </cell>
          <cell r="C34">
            <v>17</v>
          </cell>
          <cell r="D34">
            <v>38534</v>
          </cell>
          <cell r="E34">
            <v>38564</v>
          </cell>
          <cell r="F34">
            <v>21478481.049999997</v>
          </cell>
          <cell r="G34">
            <v>1407250</v>
          </cell>
          <cell r="H34">
            <v>209000</v>
          </cell>
          <cell r="I34">
            <v>21269481.049999997</v>
          </cell>
          <cell r="J34">
            <v>0.13539999999999999</v>
          </cell>
          <cell r="K34">
            <v>18654650.960000001</v>
          </cell>
          <cell r="M34">
            <v>5.6217000000000003E-2</v>
          </cell>
          <cell r="N34">
            <v>7.4999999999999997E-3</v>
          </cell>
          <cell r="O34">
            <v>6.3716999999999996E-2</v>
          </cell>
          <cell r="P34">
            <v>0</v>
          </cell>
          <cell r="R34">
            <v>18654650.960000001</v>
          </cell>
          <cell r="T34">
            <v>18654650.960000001</v>
          </cell>
          <cell r="U34" t="str">
            <v/>
          </cell>
          <cell r="V34" t="str">
            <v/>
          </cell>
          <cell r="W34" t="str">
            <v/>
          </cell>
          <cell r="X34">
            <v>0</v>
          </cell>
          <cell r="Y34">
            <v>0</v>
          </cell>
          <cell r="AA34">
            <v>38572</v>
          </cell>
          <cell r="AD34">
            <v>0.13539999999999999</v>
          </cell>
          <cell r="AE34">
            <v>2823830.0900000017</v>
          </cell>
          <cell r="AF34">
            <v>0</v>
          </cell>
          <cell r="AG34">
            <v>209000</v>
          </cell>
          <cell r="AH34">
            <v>2614830.0900000017</v>
          </cell>
          <cell r="AJ34">
            <v>108418.15</v>
          </cell>
          <cell r="AM34">
            <v>108418.15</v>
          </cell>
          <cell r="AN34">
            <v>2723248.2400000016</v>
          </cell>
        </row>
        <row r="35">
          <cell r="B35">
            <v>38579</v>
          </cell>
          <cell r="C35">
            <v>13</v>
          </cell>
          <cell r="D35">
            <v>38534</v>
          </cell>
          <cell r="E35">
            <v>38564</v>
          </cell>
          <cell r="F35">
            <v>21269481.049999997</v>
          </cell>
          <cell r="G35">
            <v>375250</v>
          </cell>
          <cell r="H35">
            <v>209000</v>
          </cell>
          <cell r="I35">
            <v>21644731.049999997</v>
          </cell>
          <cell r="J35">
            <v>0.13539999999999999</v>
          </cell>
          <cell r="K35">
            <v>18654650.960000001</v>
          </cell>
          <cell r="M35">
            <v>5.6217000000000003E-2</v>
          </cell>
          <cell r="N35">
            <v>7.4999999999999997E-3</v>
          </cell>
          <cell r="O35">
            <v>6.3716999999999996E-2</v>
          </cell>
          <cell r="P35">
            <v>0</v>
          </cell>
          <cell r="R35">
            <v>18654650.960000001</v>
          </cell>
          <cell r="T35">
            <v>18654650.960000001</v>
          </cell>
          <cell r="U35" t="str">
            <v/>
          </cell>
          <cell r="V35" t="str">
            <v/>
          </cell>
          <cell r="W35" t="str">
            <v/>
          </cell>
          <cell r="X35">
            <v>0</v>
          </cell>
          <cell r="Y35">
            <v>0</v>
          </cell>
          <cell r="AA35">
            <v>38572</v>
          </cell>
          <cell r="AD35">
            <v>0.13539999999999999</v>
          </cell>
          <cell r="AE35">
            <v>2614830.0900000017</v>
          </cell>
          <cell r="AF35">
            <v>375250</v>
          </cell>
          <cell r="AG35">
            <v>209000</v>
          </cell>
          <cell r="AH35">
            <v>2990080.0900000017</v>
          </cell>
          <cell r="AJ35">
            <v>108418.15</v>
          </cell>
          <cell r="AM35">
            <v>108418.15</v>
          </cell>
          <cell r="AN35">
            <v>3098498.2400000016</v>
          </cell>
        </row>
        <row r="36">
          <cell r="B36">
            <v>38579</v>
          </cell>
          <cell r="C36">
            <v>12</v>
          </cell>
          <cell r="D36">
            <v>38534</v>
          </cell>
          <cell r="E36">
            <v>38564</v>
          </cell>
          <cell r="F36">
            <v>21644731.049999997</v>
          </cell>
          <cell r="G36">
            <v>218500</v>
          </cell>
          <cell r="I36">
            <v>21863231.049999997</v>
          </cell>
          <cell r="J36">
            <v>0.13539999999999999</v>
          </cell>
          <cell r="K36">
            <v>18654650.960000001</v>
          </cell>
          <cell r="M36">
            <v>5.6217000000000003E-2</v>
          </cell>
          <cell r="N36">
            <v>7.4999999999999997E-3</v>
          </cell>
          <cell r="O36">
            <v>6.3716999999999996E-2</v>
          </cell>
          <cell r="P36">
            <v>0</v>
          </cell>
          <cell r="R36">
            <v>18654650.960000001</v>
          </cell>
          <cell r="T36">
            <v>18654650.960000001</v>
          </cell>
          <cell r="U36" t="str">
            <v/>
          </cell>
          <cell r="V36" t="str">
            <v/>
          </cell>
          <cell r="W36" t="str">
            <v/>
          </cell>
          <cell r="X36">
            <v>0</v>
          </cell>
          <cell r="Y36">
            <v>0</v>
          </cell>
          <cell r="AA36">
            <v>38572</v>
          </cell>
          <cell r="AD36">
            <v>0.13539999999999999</v>
          </cell>
          <cell r="AE36">
            <v>2990080.0900000017</v>
          </cell>
          <cell r="AF36">
            <v>218500</v>
          </cell>
          <cell r="AH36">
            <v>3208580.0900000017</v>
          </cell>
          <cell r="AJ36">
            <v>108418.15</v>
          </cell>
          <cell r="AM36">
            <v>108418.15</v>
          </cell>
          <cell r="AN36">
            <v>3316998.2400000016</v>
          </cell>
        </row>
        <row r="37">
          <cell r="B37">
            <v>38579</v>
          </cell>
          <cell r="C37">
            <v>11</v>
          </cell>
          <cell r="D37">
            <v>38534</v>
          </cell>
          <cell r="E37">
            <v>38564</v>
          </cell>
          <cell r="F37">
            <v>21863231.049999997</v>
          </cell>
          <cell r="G37">
            <v>230375</v>
          </cell>
          <cell r="I37">
            <v>22093606.049999997</v>
          </cell>
          <cell r="J37">
            <v>0.13539999999999999</v>
          </cell>
          <cell r="K37">
            <v>18654650.960000001</v>
          </cell>
          <cell r="M37">
            <v>5.6217000000000003E-2</v>
          </cell>
          <cell r="N37">
            <v>7.4999999999999997E-3</v>
          </cell>
          <cell r="O37">
            <v>6.3716999999999996E-2</v>
          </cell>
          <cell r="P37">
            <v>0</v>
          </cell>
          <cell r="R37">
            <v>18654650.960000001</v>
          </cell>
          <cell r="T37">
            <v>18654650.960000001</v>
          </cell>
          <cell r="U37" t="str">
            <v/>
          </cell>
          <cell r="V37" t="str">
            <v/>
          </cell>
          <cell r="W37" t="str">
            <v/>
          </cell>
          <cell r="X37">
            <v>0</v>
          </cell>
          <cell r="Y37">
            <v>0</v>
          </cell>
          <cell r="AA37">
            <v>38572</v>
          </cell>
          <cell r="AD37">
            <v>0.13539999999999999</v>
          </cell>
          <cell r="AE37">
            <v>3208580.0900000017</v>
          </cell>
          <cell r="AF37">
            <v>230375</v>
          </cell>
          <cell r="AH37">
            <v>3438955.0900000017</v>
          </cell>
          <cell r="AJ37">
            <v>108418.15</v>
          </cell>
          <cell r="AM37">
            <v>108418.15</v>
          </cell>
          <cell r="AN37">
            <v>3547373.2400000016</v>
          </cell>
        </row>
        <row r="38">
          <cell r="B38">
            <v>38579</v>
          </cell>
          <cell r="C38">
            <v>10</v>
          </cell>
          <cell r="D38">
            <v>38534</v>
          </cell>
          <cell r="E38">
            <v>38564</v>
          </cell>
          <cell r="F38">
            <v>22093606.049999997</v>
          </cell>
          <cell r="G38">
            <v>235125</v>
          </cell>
          <cell r="I38">
            <v>22328731.049999997</v>
          </cell>
          <cell r="J38">
            <v>0.13539999999999999</v>
          </cell>
          <cell r="K38">
            <v>18654650.960000001</v>
          </cell>
          <cell r="L38">
            <v>650745.9</v>
          </cell>
          <cell r="M38">
            <v>5.6217000000000003E-2</v>
          </cell>
          <cell r="N38">
            <v>7.4999999999999997E-3</v>
          </cell>
          <cell r="O38">
            <v>6.3716999999999996E-2</v>
          </cell>
          <cell r="P38">
            <v>1135.9883975424657</v>
          </cell>
          <cell r="R38">
            <v>19305396.859999999</v>
          </cell>
          <cell r="T38">
            <v>19305396.859999999</v>
          </cell>
          <cell r="U38" t="str">
            <v/>
          </cell>
          <cell r="V38" t="str">
            <v/>
          </cell>
          <cell r="W38" t="str">
            <v/>
          </cell>
          <cell r="X38">
            <v>1135.9883975424657</v>
          </cell>
          <cell r="Y38">
            <v>0</v>
          </cell>
          <cell r="AA38">
            <v>38572</v>
          </cell>
          <cell r="AD38">
            <v>0.13539999999999999</v>
          </cell>
          <cell r="AE38">
            <v>3438955.0900000017</v>
          </cell>
          <cell r="AF38">
            <v>230375</v>
          </cell>
          <cell r="AG38">
            <v>415644.9</v>
          </cell>
          <cell r="AH38">
            <v>3023310.1900000018</v>
          </cell>
          <cell r="AJ38">
            <v>108418.15</v>
          </cell>
          <cell r="AM38">
            <v>108418.15</v>
          </cell>
          <cell r="AN38">
            <v>3131728.3400000017</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lerCodes"/>
      <sheetName val="Scrubbed Data"/>
      <sheetName val="CodeList"/>
      <sheetName val="S&amp;PCodes"/>
      <sheetName val="Check"/>
      <sheetName val="COVER"/>
      <sheetName val="Actual PS Download"/>
      <sheetName val="shtLookup"/>
      <sheetName val="Budget Data"/>
    </sheetNames>
    <sheetDataSet>
      <sheetData sheetId="0" refreshError="1">
        <row r="1">
          <cell r="A1" t="str">
            <v>Copy Down</v>
          </cell>
          <cell r="B1" t="str">
            <v>Dwelling TypeOrder</v>
          </cell>
          <cell r="C1" t="str">
            <v>Product CodeOrder</v>
          </cell>
          <cell r="D1" t="str">
            <v>Repayment MethodOrder</v>
          </cell>
          <cell r="E1" t="str">
            <v>Loan TypeOrder</v>
          </cell>
          <cell r="F1" t="str">
            <v>Lenders Mortgage InsurerOrder</v>
          </cell>
          <cell r="G1" t="str">
            <v>Loan PurposeOrder</v>
          </cell>
          <cell r="H1" t="str">
            <v>Property OccupancyOrder</v>
          </cell>
          <cell r="I1" t="str">
            <v>Product NameOrder</v>
          </cell>
          <cell r="J1" t="str">
            <v>ValuationOrder</v>
          </cell>
          <cell r="K1" t="str">
            <v>DocumentationOrder</v>
          </cell>
          <cell r="L1" t="str">
            <v>Default StatusOrder</v>
          </cell>
          <cell r="M1" t="str">
            <v>Judgement StatusOrder</v>
          </cell>
          <cell r="N1" t="str">
            <v xml:space="preserve">Copy Down </v>
          </cell>
          <cell r="O1" t="str">
            <v>Dwelling Type</v>
          </cell>
          <cell r="P1" t="str">
            <v>Product Code</v>
          </cell>
          <cell r="Q1" t="str">
            <v>Repayment Method</v>
          </cell>
          <cell r="R1" t="str">
            <v>Loan Type</v>
          </cell>
          <cell r="S1" t="str">
            <v>Lenders Mortgage Insurer</v>
          </cell>
          <cell r="T1" t="str">
            <v>Loan Purpose</v>
          </cell>
          <cell r="U1" t="str">
            <v>Property Occupancy</v>
          </cell>
          <cell r="V1" t="str">
            <v>Product Name</v>
          </cell>
          <cell r="W1" t="str">
            <v>Valuation</v>
          </cell>
          <cell r="X1" t="str">
            <v>Documentation</v>
          </cell>
          <cell r="Y1" t="str">
            <v>Default Status</v>
          </cell>
          <cell r="Z1" t="str">
            <v>Judgement Status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ltiple Payments Form (3)"/>
      <sheetName val="100% Class B Sub"/>
      <sheetName val="Class B Sub LMI Cap"/>
      <sheetName val="Class B Subscription"/>
      <sheetName val="Class A Notice"/>
      <sheetName val="Drawdown Checklist"/>
      <sheetName val="Settlements Page"/>
      <sheetName val="LMI Capitalisation Register"/>
      <sheetName val="LRF Register"/>
      <sheetName val="Class A"/>
      <sheetName val="Class B"/>
      <sheetName val="Inputs"/>
      <sheetName val="Calculations"/>
      <sheetName val="Output - Determinations"/>
      <sheetName val="Month End Rec Aug"/>
      <sheetName val="Month End Rec Sept"/>
      <sheetName val="Multiple Payments Form"/>
      <sheetName val="Firstmac pmt"/>
      <sheetName val="Multiple Payments Form (2)"/>
      <sheetName val="Adjusted AFIGservicer Statement"/>
      <sheetName val="Collections Adjustment July 06"/>
      <sheetName val="Month End Rec pam"/>
      <sheetName val="Month End Rec"/>
      <sheetName val="Quarterly"/>
      <sheetName v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amp; Results"/>
      <sheetName val="Base Cashflow"/>
      <sheetName val="Cashflow Allocation"/>
      <sheetName val="Debt"/>
      <sheetName val="IO Strip Calcs"/>
      <sheetName val="Quarterly"/>
    </sheetNames>
    <sheetDataSet>
      <sheetData sheetId="0" refreshError="1">
        <row r="52">
          <cell r="D52">
            <v>0</v>
          </cell>
        </row>
      </sheetData>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Underwriting"/>
      <sheetName val="LMI"/>
      <sheetName val="Report"/>
      <sheetName val="Defaults"/>
      <sheetName val="Pfolio"/>
      <sheetName val="Loans"/>
      <sheetName val="PCBreach"/>
      <sheetName val="Codes"/>
      <sheetName val="Multiples"/>
      <sheetName val="BM"/>
      <sheetName val="PC"/>
      <sheetName val="Import"/>
      <sheetName val="Stirme"/>
      <sheetName val="ALM Product Table"/>
      <sheetName val="Inputs - Parameters"/>
    </sheetNames>
    <sheetDataSet>
      <sheetData sheetId="0"/>
      <sheetData sheetId="1" refreshError="1">
        <row r="26">
          <cell r="D26">
            <v>0.04</v>
          </cell>
        </row>
      </sheetData>
      <sheetData sheetId="2" refreshError="1">
        <row r="3">
          <cell r="B3" t="str">
            <v>LMI</v>
          </cell>
          <cell r="C3" t="str">
            <v>Weight</v>
          </cell>
          <cell r="D3" t="str">
            <v>Rating</v>
          </cell>
          <cell r="E3" t="str">
            <v>New Rating</v>
          </cell>
        </row>
        <row r="4">
          <cell r="B4" t="str">
            <v>HLIC</v>
          </cell>
          <cell r="C4" t="str">
            <v/>
          </cell>
          <cell r="D4" t="str">
            <v>AAA</v>
          </cell>
          <cell r="E4" t="str">
            <v>AAA</v>
          </cell>
        </row>
        <row r="5">
          <cell r="B5" t="str">
            <v>GEMI</v>
          </cell>
          <cell r="C5" t="str">
            <v/>
          </cell>
          <cell r="D5" t="str">
            <v>AA</v>
          </cell>
          <cell r="E5" t="str">
            <v>BBB</v>
          </cell>
        </row>
        <row r="6">
          <cell r="B6" t="str">
            <v>GEMICO</v>
          </cell>
          <cell r="C6" t="str">
            <v/>
          </cell>
          <cell r="D6" t="str">
            <v>AA</v>
          </cell>
          <cell r="E6" t="str">
            <v>BBB</v>
          </cell>
        </row>
        <row r="7">
          <cell r="B7" t="str">
            <v>PMI</v>
          </cell>
          <cell r="C7" t="str">
            <v/>
          </cell>
          <cell r="D7" t="str">
            <v>AA</v>
          </cell>
          <cell r="E7" t="str">
            <v>AA</v>
          </cell>
        </row>
        <row r="8">
          <cell r="B8" t="str">
            <v>PMI Indemnity</v>
          </cell>
          <cell r="C8" t="str">
            <v/>
          </cell>
          <cell r="D8" t="str">
            <v>AA-</v>
          </cell>
          <cell r="E8" t="str">
            <v>AA-</v>
          </cell>
        </row>
        <row r="9">
          <cell r="B9" t="str">
            <v>RSALMI</v>
          </cell>
          <cell r="C9" t="str">
            <v/>
          </cell>
          <cell r="D9" t="str">
            <v>A+</v>
          </cell>
          <cell r="E9" t="str">
            <v>A+</v>
          </cell>
        </row>
        <row r="10">
          <cell r="B10" t="str">
            <v>Captive insurer</v>
          </cell>
          <cell r="C10" t="str">
            <v/>
          </cell>
          <cell r="D10" t="str">
            <v/>
          </cell>
          <cell r="E10" t="str">
            <v>A</v>
          </cell>
        </row>
        <row r="11">
          <cell r="B11" t="str">
            <v>Uninsured</v>
          </cell>
          <cell r="C11" t="str">
            <v/>
          </cell>
          <cell r="D11" t="str">
            <v>NR</v>
          </cell>
          <cell r="E11" t="str">
            <v>NR</v>
          </cell>
        </row>
      </sheetData>
      <sheetData sheetId="3" refreshError="1"/>
      <sheetData sheetId="4"/>
      <sheetData sheetId="5" refreshError="1">
        <row r="155">
          <cell r="P155">
            <v>13.770293096939566</v>
          </cell>
        </row>
      </sheetData>
      <sheetData sheetId="6" refreshError="1"/>
      <sheetData sheetId="7" refreshError="1"/>
      <sheetData sheetId="8" refreshError="1"/>
      <sheetData sheetId="9"/>
      <sheetData sheetId="10"/>
      <sheetData sheetId="11" refreshError="1"/>
      <sheetData sheetId="12" refreshError="1"/>
      <sheetData sheetId="13" refreshError="1">
        <row r="1">
          <cell r="A1">
            <v>38032</v>
          </cell>
          <cell r="B1" t="str">
            <v>Stirme Run Date</v>
          </cell>
          <cell r="I1" t="str">
            <v>30d BBSW:</v>
          </cell>
          <cell r="J1" t="str">
            <v>5.6% (plus 5% bump-up)</v>
          </cell>
        </row>
        <row r="2">
          <cell r="A2" t="str">
            <v>Months</v>
          </cell>
          <cell r="B2" t="str">
            <v>AAA High</v>
          </cell>
          <cell r="C2" t="str">
            <v>AAA Low</v>
          </cell>
          <cell r="D2" t="str">
            <v>AA High</v>
          </cell>
          <cell r="E2" t="str">
            <v>AA Low</v>
          </cell>
          <cell r="F2" t="str">
            <v>A High</v>
          </cell>
          <cell r="G2" t="str">
            <v>A Low</v>
          </cell>
          <cell r="H2" t="str">
            <v>BBB High</v>
          </cell>
          <cell r="I2" t="str">
            <v>BBB Low</v>
          </cell>
          <cell r="J2" t="str">
            <v>BB High</v>
          </cell>
          <cell r="K2" t="str">
            <v>BB Low</v>
          </cell>
          <cell r="L2" t="str">
            <v>B High</v>
          </cell>
          <cell r="M2" t="str">
            <v>B Low</v>
          </cell>
        </row>
        <row r="3">
          <cell r="A3">
            <v>1</v>
          </cell>
          <cell r="B3">
            <v>6.9440000000000008</v>
          </cell>
          <cell r="C3">
            <v>4.5459999999999994</v>
          </cell>
          <cell r="D3">
            <v>5.665</v>
          </cell>
          <cell r="E3">
            <v>4.7140000000000004</v>
          </cell>
          <cell r="F3">
            <v>5.6989999999999998</v>
          </cell>
          <cell r="G3">
            <v>4.8979999999999997</v>
          </cell>
          <cell r="H3">
            <v>5.0489999999999995</v>
          </cell>
          <cell r="I3">
            <v>4.798</v>
          </cell>
          <cell r="J3">
            <v>5</v>
          </cell>
          <cell r="K3">
            <v>5</v>
          </cell>
          <cell r="L3">
            <v>4.9510000000000005</v>
          </cell>
          <cell r="M3">
            <v>4.798</v>
          </cell>
        </row>
        <row r="4">
          <cell r="A4">
            <v>2</v>
          </cell>
          <cell r="B4">
            <v>7.1769999999999996</v>
          </cell>
          <cell r="C4">
            <v>4.5609999999999999</v>
          </cell>
          <cell r="D4">
            <v>5.7210000000000001</v>
          </cell>
          <cell r="E4">
            <v>4.7850000000000001</v>
          </cell>
          <cell r="F4">
            <v>5.7560000000000002</v>
          </cell>
          <cell r="G4">
            <v>4.9740000000000002</v>
          </cell>
          <cell r="H4">
            <v>5.1550000000000002</v>
          </cell>
          <cell r="I4">
            <v>4.8360000000000003</v>
          </cell>
          <cell r="J4">
            <v>5.0579999999999998</v>
          </cell>
          <cell r="K4">
            <v>5.0579999999999998</v>
          </cell>
          <cell r="L4">
            <v>4.9609999999999994</v>
          </cell>
          <cell r="M4">
            <v>4.8360000000000003</v>
          </cell>
        </row>
        <row r="5">
          <cell r="A5">
            <v>3</v>
          </cell>
          <cell r="B5">
            <v>7.3879999999999999</v>
          </cell>
          <cell r="C5">
            <v>4.5540000000000003</v>
          </cell>
          <cell r="D5">
            <v>5.8250000000000002</v>
          </cell>
          <cell r="E5">
            <v>4.8759999999999994</v>
          </cell>
          <cell r="F5">
            <v>5.798</v>
          </cell>
          <cell r="G5">
            <v>5.0109999999999992</v>
          </cell>
          <cell r="H5">
            <v>5.1989999999999998</v>
          </cell>
          <cell r="I5">
            <v>4.9030000000000005</v>
          </cell>
          <cell r="J5">
            <v>5.1110000000000007</v>
          </cell>
          <cell r="K5">
            <v>5.1110000000000007</v>
          </cell>
          <cell r="L5">
            <v>5.0230000000000015</v>
          </cell>
          <cell r="M5">
            <v>4.9030000000000005</v>
          </cell>
        </row>
        <row r="6">
          <cell r="A6">
            <v>4</v>
          </cell>
          <cell r="B6">
            <v>7.5210000000000008</v>
          </cell>
          <cell r="C6">
            <v>4.5459999999999994</v>
          </cell>
          <cell r="D6">
            <v>5.9050000000000002</v>
          </cell>
          <cell r="E6">
            <v>4.9619999999999997</v>
          </cell>
          <cell r="F6">
            <v>5.8629999999999995</v>
          </cell>
          <cell r="G6">
            <v>5.0329999999999995</v>
          </cell>
          <cell r="H6">
            <v>5.2309999999999999</v>
          </cell>
          <cell r="I6">
            <v>5.016</v>
          </cell>
          <cell r="J6">
            <v>5.1769999999999996</v>
          </cell>
          <cell r="K6">
            <v>5.1769999999999996</v>
          </cell>
          <cell r="L6">
            <v>5.1229999999999993</v>
          </cell>
          <cell r="M6">
            <v>5.016</v>
          </cell>
        </row>
        <row r="7">
          <cell r="A7">
            <v>5</v>
          </cell>
          <cell r="B7">
            <v>7.6319999999999997</v>
          </cell>
          <cell r="C7">
            <v>4.6050000000000004</v>
          </cell>
          <cell r="D7">
            <v>5.9760000000000009</v>
          </cell>
          <cell r="E7">
            <v>4.9950000000000001</v>
          </cell>
          <cell r="F7">
            <v>5.9819999999999993</v>
          </cell>
          <cell r="G7">
            <v>5.0750000000000002</v>
          </cell>
          <cell r="H7">
            <v>5.3620000000000001</v>
          </cell>
          <cell r="I7">
            <v>5.1180000000000003</v>
          </cell>
          <cell r="J7">
            <v>5.2149999999999999</v>
          </cell>
          <cell r="K7">
            <v>5.2149999999999999</v>
          </cell>
          <cell r="L7">
            <v>5.0679999999999996</v>
          </cell>
          <cell r="M7">
            <v>5.1180000000000003</v>
          </cell>
        </row>
        <row r="8">
          <cell r="A8">
            <v>6</v>
          </cell>
          <cell r="B8">
            <v>7.7050000000000001</v>
          </cell>
          <cell r="C8">
            <v>4.6900000000000004</v>
          </cell>
          <cell r="D8">
            <v>6.0359999999999996</v>
          </cell>
          <cell r="E8">
            <v>5.0180000000000007</v>
          </cell>
          <cell r="F8">
            <v>6.1219999999999999</v>
          </cell>
          <cell r="G8">
            <v>5.1349999999999998</v>
          </cell>
          <cell r="H8">
            <v>5.4589999999999996</v>
          </cell>
          <cell r="I8">
            <v>5.173</v>
          </cell>
          <cell r="J8">
            <v>5.2639999999999993</v>
          </cell>
          <cell r="K8">
            <v>5.2639999999999993</v>
          </cell>
          <cell r="L8">
            <v>5.0689999999999991</v>
          </cell>
          <cell r="M8">
            <v>5.173</v>
          </cell>
        </row>
        <row r="9">
          <cell r="A9">
            <v>7</v>
          </cell>
          <cell r="B9">
            <v>7.8740000000000006</v>
          </cell>
          <cell r="C9">
            <v>4.7140000000000004</v>
          </cell>
          <cell r="D9">
            <v>6.1039999999999992</v>
          </cell>
          <cell r="E9">
            <v>5.0359999999999996</v>
          </cell>
          <cell r="F9">
            <v>6.2420000000000009</v>
          </cell>
          <cell r="G9">
            <v>5.25</v>
          </cell>
          <cell r="H9">
            <v>5.53</v>
          </cell>
          <cell r="I9">
            <v>5.1620000000000008</v>
          </cell>
          <cell r="J9">
            <v>5.2929999999999993</v>
          </cell>
          <cell r="K9">
            <v>5.2929999999999993</v>
          </cell>
          <cell r="L9">
            <v>5.0559999999999983</v>
          </cell>
          <cell r="M9">
            <v>5.1620000000000008</v>
          </cell>
        </row>
        <row r="10">
          <cell r="A10">
            <v>8</v>
          </cell>
          <cell r="B10">
            <v>8.0020000000000007</v>
          </cell>
          <cell r="C10">
            <v>4.7189999999999994</v>
          </cell>
          <cell r="D10">
            <v>6.1379999999999999</v>
          </cell>
          <cell r="E10">
            <v>5.0660000000000007</v>
          </cell>
          <cell r="F10">
            <v>6.282</v>
          </cell>
          <cell r="G10">
            <v>5.2929999999999993</v>
          </cell>
          <cell r="H10">
            <v>5.6069999999999993</v>
          </cell>
          <cell r="I10">
            <v>5.1579999999999995</v>
          </cell>
          <cell r="J10">
            <v>5.3719999999999999</v>
          </cell>
          <cell r="K10">
            <v>5.3719999999999999</v>
          </cell>
          <cell r="L10">
            <v>5.1370000000000005</v>
          </cell>
          <cell r="M10">
            <v>5.1579999999999995</v>
          </cell>
        </row>
        <row r="11">
          <cell r="A11">
            <v>9</v>
          </cell>
          <cell r="B11">
            <v>8.1349999999999998</v>
          </cell>
          <cell r="C11">
            <v>4.7669999999999995</v>
          </cell>
          <cell r="D11">
            <v>6.2729999999999997</v>
          </cell>
          <cell r="E11">
            <v>5.0660000000000007</v>
          </cell>
          <cell r="F11">
            <v>6.3059999999999992</v>
          </cell>
          <cell r="G11">
            <v>5.3729999999999993</v>
          </cell>
          <cell r="H11">
            <v>5.6989999999999998</v>
          </cell>
          <cell r="I11">
            <v>5.1679999999999993</v>
          </cell>
          <cell r="J11">
            <v>5.4009999999999998</v>
          </cell>
          <cell r="K11">
            <v>5.4009999999999998</v>
          </cell>
          <cell r="L11">
            <v>5.1029999999999998</v>
          </cell>
          <cell r="M11">
            <v>5.1679999999999993</v>
          </cell>
        </row>
        <row r="12">
          <cell r="A12">
            <v>10</v>
          </cell>
          <cell r="B12">
            <v>8.3659999999999997</v>
          </cell>
          <cell r="C12">
            <v>4.8049999999999997</v>
          </cell>
          <cell r="D12">
            <v>6.3719999999999999</v>
          </cell>
          <cell r="E12">
            <v>5.1219999999999999</v>
          </cell>
          <cell r="F12">
            <v>6.3420000000000005</v>
          </cell>
          <cell r="G12">
            <v>5.4130000000000003</v>
          </cell>
          <cell r="H12">
            <v>5.7919999999999998</v>
          </cell>
          <cell r="I12">
            <v>5.1370000000000005</v>
          </cell>
          <cell r="J12">
            <v>5.4169999999999998</v>
          </cell>
          <cell r="K12">
            <v>5.4169999999999998</v>
          </cell>
          <cell r="L12">
            <v>5.0419999999999998</v>
          </cell>
          <cell r="M12">
            <v>5.1370000000000005</v>
          </cell>
        </row>
        <row r="13">
          <cell r="A13">
            <v>11</v>
          </cell>
          <cell r="B13">
            <v>8.6069999999999993</v>
          </cell>
          <cell r="C13">
            <v>4.8539999999999992</v>
          </cell>
          <cell r="D13">
            <v>6.5149999999999997</v>
          </cell>
          <cell r="E13">
            <v>5.1020000000000003</v>
          </cell>
          <cell r="F13">
            <v>6.4120000000000008</v>
          </cell>
          <cell r="G13">
            <v>5.4280000000000008</v>
          </cell>
          <cell r="H13">
            <v>5.9440000000000008</v>
          </cell>
          <cell r="I13">
            <v>5.1379999999999999</v>
          </cell>
          <cell r="J13">
            <v>5.47</v>
          </cell>
          <cell r="K13">
            <v>5.47</v>
          </cell>
          <cell r="L13">
            <v>4.9959999999999987</v>
          </cell>
          <cell r="M13">
            <v>5.1379999999999999</v>
          </cell>
        </row>
        <row r="14">
          <cell r="A14">
            <v>12</v>
          </cell>
          <cell r="B14">
            <v>8.8230000000000004</v>
          </cell>
          <cell r="C14">
            <v>4.8960000000000008</v>
          </cell>
          <cell r="D14">
            <v>6.6340000000000003</v>
          </cell>
          <cell r="E14">
            <v>5.077</v>
          </cell>
          <cell r="F14">
            <v>6.5370000000000008</v>
          </cell>
          <cell r="G14">
            <v>5.5169999999999995</v>
          </cell>
          <cell r="H14">
            <v>6.06</v>
          </cell>
          <cell r="I14">
            <v>5.16</v>
          </cell>
          <cell r="J14">
            <v>5.5429999999999993</v>
          </cell>
          <cell r="K14">
            <v>5.5429999999999993</v>
          </cell>
          <cell r="L14">
            <v>5.0259999999999989</v>
          </cell>
          <cell r="M14">
            <v>5.16</v>
          </cell>
        </row>
        <row r="15">
          <cell r="A15">
            <v>13</v>
          </cell>
          <cell r="B15">
            <v>8.9819999999999993</v>
          </cell>
          <cell r="C15">
            <v>4.8819999999999997</v>
          </cell>
          <cell r="D15">
            <v>6.7010000000000005</v>
          </cell>
          <cell r="E15">
            <v>5.0779999999999994</v>
          </cell>
          <cell r="F15">
            <v>6.6010000000000009</v>
          </cell>
          <cell r="G15">
            <v>5.6010000000000009</v>
          </cell>
          <cell r="H15">
            <v>6.1440000000000001</v>
          </cell>
          <cell r="I15">
            <v>5.1820000000000004</v>
          </cell>
          <cell r="J15">
            <v>5.6340000000000003</v>
          </cell>
          <cell r="K15">
            <v>5.6340000000000003</v>
          </cell>
          <cell r="L15">
            <v>5.1240000000000006</v>
          </cell>
          <cell r="M15">
            <v>5.1820000000000004</v>
          </cell>
        </row>
        <row r="16">
          <cell r="A16">
            <v>14</v>
          </cell>
          <cell r="B16">
            <v>9.1479999999999997</v>
          </cell>
          <cell r="C16">
            <v>4.9269999999999996</v>
          </cell>
          <cell r="D16">
            <v>6.8719999999999999</v>
          </cell>
          <cell r="E16">
            <v>5.0969999999999995</v>
          </cell>
          <cell r="F16">
            <v>6.6809999999999992</v>
          </cell>
          <cell r="G16">
            <v>5.6849999999999996</v>
          </cell>
          <cell r="H16">
            <v>6.2590000000000003</v>
          </cell>
          <cell r="I16">
            <v>5.2549999999999999</v>
          </cell>
          <cell r="J16">
            <v>5.7249999999999996</v>
          </cell>
          <cell r="K16">
            <v>5.7249999999999996</v>
          </cell>
          <cell r="L16">
            <v>5.1909999999999989</v>
          </cell>
          <cell r="M16">
            <v>5.2549999999999999</v>
          </cell>
        </row>
        <row r="17">
          <cell r="A17">
            <v>15</v>
          </cell>
          <cell r="B17">
            <v>9.31</v>
          </cell>
          <cell r="C17">
            <v>4.9740000000000002</v>
          </cell>
          <cell r="D17">
            <v>6.9950000000000001</v>
          </cell>
          <cell r="E17">
            <v>5.1059999999999999</v>
          </cell>
          <cell r="F17">
            <v>6.7649999999999997</v>
          </cell>
          <cell r="G17">
            <v>5.7490000000000006</v>
          </cell>
          <cell r="H17">
            <v>6.3279999999999994</v>
          </cell>
          <cell r="I17">
            <v>5.3019999999999996</v>
          </cell>
          <cell r="J17">
            <v>5.8119999999999994</v>
          </cell>
          <cell r="K17">
            <v>5.8119999999999994</v>
          </cell>
          <cell r="L17">
            <v>5.2959999999999994</v>
          </cell>
          <cell r="M17">
            <v>5.3019999999999996</v>
          </cell>
        </row>
        <row r="18">
          <cell r="A18">
            <v>16</v>
          </cell>
          <cell r="B18">
            <v>9.4480000000000004</v>
          </cell>
          <cell r="C18">
            <v>5.0259999999999998</v>
          </cell>
          <cell r="D18">
            <v>7.1950000000000003</v>
          </cell>
          <cell r="E18">
            <v>5.1790000000000003</v>
          </cell>
          <cell r="F18">
            <v>6.798</v>
          </cell>
          <cell r="G18">
            <v>5.8049999999999997</v>
          </cell>
          <cell r="H18">
            <v>6.2840000000000007</v>
          </cell>
          <cell r="I18">
            <v>5.3719999999999999</v>
          </cell>
          <cell r="J18">
            <v>5.8819999999999997</v>
          </cell>
          <cell r="K18">
            <v>5.8819999999999997</v>
          </cell>
          <cell r="L18">
            <v>5.4799999999999986</v>
          </cell>
          <cell r="M18">
            <v>5.3719999999999999</v>
          </cell>
        </row>
        <row r="19">
          <cell r="A19">
            <v>17</v>
          </cell>
          <cell r="B19">
            <v>9.6300000000000008</v>
          </cell>
          <cell r="C19">
            <v>5.0980000000000008</v>
          </cell>
          <cell r="D19">
            <v>7.3729999999999993</v>
          </cell>
          <cell r="E19">
            <v>5.2170000000000005</v>
          </cell>
          <cell r="F19">
            <v>6.88</v>
          </cell>
          <cell r="G19">
            <v>5.8710000000000004</v>
          </cell>
          <cell r="H19">
            <v>6.2769999999999992</v>
          </cell>
          <cell r="I19">
            <v>5.3989999999999991</v>
          </cell>
          <cell r="J19">
            <v>5.9730000000000008</v>
          </cell>
          <cell r="K19">
            <v>5.9730000000000008</v>
          </cell>
          <cell r="L19">
            <v>5.6690000000000023</v>
          </cell>
          <cell r="M19">
            <v>5.3989999999999991</v>
          </cell>
        </row>
        <row r="20">
          <cell r="A20">
            <v>18</v>
          </cell>
          <cell r="B20">
            <v>9.7210000000000001</v>
          </cell>
          <cell r="C20">
            <v>5.1820000000000004</v>
          </cell>
          <cell r="D20">
            <v>7.5429999999999993</v>
          </cell>
          <cell r="E20">
            <v>5.2680000000000007</v>
          </cell>
          <cell r="F20">
            <v>6.9559999999999995</v>
          </cell>
          <cell r="G20">
            <v>5.9359999999999999</v>
          </cell>
          <cell r="H20">
            <v>6.375</v>
          </cell>
          <cell r="I20">
            <v>5.4369999999999994</v>
          </cell>
          <cell r="J20">
            <v>6.0619999999999994</v>
          </cell>
          <cell r="K20">
            <v>6.0619999999999994</v>
          </cell>
          <cell r="L20">
            <v>5.7489999999999988</v>
          </cell>
          <cell r="M20">
            <v>5.4369999999999994</v>
          </cell>
        </row>
        <row r="21">
          <cell r="A21">
            <v>19</v>
          </cell>
          <cell r="B21">
            <v>9.8309999999999995</v>
          </cell>
          <cell r="C21">
            <v>5.2530000000000001</v>
          </cell>
          <cell r="D21">
            <v>7.7089999999999996</v>
          </cell>
          <cell r="E21">
            <v>5.282</v>
          </cell>
          <cell r="F21">
            <v>6.9930000000000003</v>
          </cell>
          <cell r="G21">
            <v>5.9329999999999998</v>
          </cell>
          <cell r="H21">
            <v>6.5190000000000001</v>
          </cell>
          <cell r="I21">
            <v>5.3989999999999991</v>
          </cell>
          <cell r="J21">
            <v>6.1329999999999991</v>
          </cell>
          <cell r="K21">
            <v>6.1329999999999991</v>
          </cell>
          <cell r="L21">
            <v>5.7469999999999981</v>
          </cell>
          <cell r="M21">
            <v>5.3989999999999991</v>
          </cell>
        </row>
        <row r="22">
          <cell r="A22">
            <v>20</v>
          </cell>
          <cell r="B22">
            <v>9.9179999999999993</v>
          </cell>
          <cell r="C22">
            <v>5.2769999999999992</v>
          </cell>
          <cell r="D22">
            <v>7.8780000000000001</v>
          </cell>
          <cell r="E22">
            <v>5.2530000000000001</v>
          </cell>
          <cell r="F22">
            <v>7.0839999999999996</v>
          </cell>
          <cell r="G22">
            <v>5.9540000000000006</v>
          </cell>
          <cell r="H22">
            <v>6.5960000000000001</v>
          </cell>
          <cell r="I22">
            <v>5.47</v>
          </cell>
          <cell r="J22">
            <v>6.202</v>
          </cell>
          <cell r="K22">
            <v>6.202</v>
          </cell>
          <cell r="L22">
            <v>5.8079999999999998</v>
          </cell>
          <cell r="M22">
            <v>5.47</v>
          </cell>
        </row>
        <row r="23">
          <cell r="A23">
            <v>21</v>
          </cell>
          <cell r="B23">
            <v>10.051</v>
          </cell>
          <cell r="C23">
            <v>5.2530000000000001</v>
          </cell>
          <cell r="D23">
            <v>7.9269999999999996</v>
          </cell>
          <cell r="E23">
            <v>5.2620000000000005</v>
          </cell>
          <cell r="F23">
            <v>7.1370000000000005</v>
          </cell>
          <cell r="G23">
            <v>5.9580000000000002</v>
          </cell>
          <cell r="H23">
            <v>6.6669999999999998</v>
          </cell>
          <cell r="I23">
            <v>5.5410000000000004</v>
          </cell>
          <cell r="J23">
            <v>6.2569999999999997</v>
          </cell>
          <cell r="K23">
            <v>6.2569999999999997</v>
          </cell>
          <cell r="L23">
            <v>5.8469999999999995</v>
          </cell>
          <cell r="M23">
            <v>5.5410000000000004</v>
          </cell>
        </row>
        <row r="24">
          <cell r="A24">
            <v>22</v>
          </cell>
          <cell r="B24">
            <v>10.117000000000001</v>
          </cell>
          <cell r="C24">
            <v>5.2279999999999998</v>
          </cell>
          <cell r="D24">
            <v>8.0289999999999999</v>
          </cell>
          <cell r="E24">
            <v>5.2420000000000009</v>
          </cell>
          <cell r="F24">
            <v>7.16</v>
          </cell>
          <cell r="G24">
            <v>6.0109999999999992</v>
          </cell>
          <cell r="H24">
            <v>6.7070000000000007</v>
          </cell>
          <cell r="I24">
            <v>5.61</v>
          </cell>
          <cell r="J24">
            <v>6.2569999999999997</v>
          </cell>
          <cell r="K24">
            <v>6.2569999999999997</v>
          </cell>
          <cell r="L24">
            <v>5.8069999999999986</v>
          </cell>
          <cell r="M24">
            <v>5.61</v>
          </cell>
        </row>
        <row r="25">
          <cell r="A25">
            <v>23</v>
          </cell>
          <cell r="B25">
            <v>10.124000000000001</v>
          </cell>
          <cell r="C25">
            <v>5.2279999999999998</v>
          </cell>
          <cell r="D25">
            <v>8.1489999999999991</v>
          </cell>
          <cell r="E25">
            <v>5.2750000000000004</v>
          </cell>
          <cell r="F25">
            <v>7.2330000000000005</v>
          </cell>
          <cell r="G25">
            <v>6.0670000000000002</v>
          </cell>
          <cell r="H25">
            <v>6.6959999999999997</v>
          </cell>
          <cell r="I25">
            <v>5.6470000000000002</v>
          </cell>
          <cell r="J25">
            <v>6.2789999999999999</v>
          </cell>
          <cell r="K25">
            <v>6.2789999999999999</v>
          </cell>
          <cell r="L25">
            <v>5.8620000000000001</v>
          </cell>
          <cell r="M25">
            <v>5.6470000000000002</v>
          </cell>
        </row>
        <row r="26">
          <cell r="A26">
            <v>24</v>
          </cell>
          <cell r="B26">
            <v>10.157</v>
          </cell>
          <cell r="C26">
            <v>5.18</v>
          </cell>
          <cell r="D26">
            <v>8.2569999999999997</v>
          </cell>
          <cell r="E26">
            <v>5.335</v>
          </cell>
          <cell r="F26">
            <v>7.26</v>
          </cell>
          <cell r="G26">
            <v>6.0820000000000007</v>
          </cell>
          <cell r="H26">
            <v>6.7360000000000007</v>
          </cell>
          <cell r="I26">
            <v>5.7189999999999994</v>
          </cell>
          <cell r="J26">
            <v>6.2859999999999996</v>
          </cell>
          <cell r="K26">
            <v>6.2859999999999996</v>
          </cell>
          <cell r="L26">
            <v>5.8359999999999985</v>
          </cell>
          <cell r="M26">
            <v>5.7189999999999994</v>
          </cell>
        </row>
        <row r="27">
          <cell r="A27">
            <v>25</v>
          </cell>
          <cell r="B27">
            <v>10.193</v>
          </cell>
          <cell r="C27">
            <v>5.2040000000000006</v>
          </cell>
          <cell r="D27">
            <v>8.3149999999999995</v>
          </cell>
          <cell r="E27">
            <v>5.3040000000000003</v>
          </cell>
          <cell r="F27">
            <v>7.2479999999999993</v>
          </cell>
          <cell r="G27">
            <v>6.1289999999999996</v>
          </cell>
          <cell r="H27">
            <v>6.8320000000000007</v>
          </cell>
          <cell r="I27">
            <v>5.7690000000000001</v>
          </cell>
          <cell r="J27">
            <v>6.3320000000000007</v>
          </cell>
          <cell r="K27">
            <v>6.3320000000000007</v>
          </cell>
          <cell r="L27">
            <v>5.8320000000000007</v>
          </cell>
          <cell r="M27">
            <v>5.7690000000000001</v>
          </cell>
        </row>
        <row r="28">
          <cell r="A28">
            <v>26</v>
          </cell>
          <cell r="B28">
            <v>10.282</v>
          </cell>
          <cell r="C28">
            <v>5.173</v>
          </cell>
          <cell r="D28">
            <v>8.3460000000000001</v>
          </cell>
          <cell r="E28">
            <v>5.3260000000000005</v>
          </cell>
          <cell r="F28">
            <v>7.2439999999999998</v>
          </cell>
          <cell r="G28">
            <v>6.2040000000000006</v>
          </cell>
          <cell r="H28">
            <v>6.9050000000000002</v>
          </cell>
          <cell r="I28">
            <v>5.8160000000000007</v>
          </cell>
          <cell r="J28">
            <v>6.3369999999999997</v>
          </cell>
          <cell r="K28">
            <v>6.3369999999999997</v>
          </cell>
          <cell r="L28">
            <v>5.7689999999999992</v>
          </cell>
          <cell r="M28">
            <v>5.8160000000000007</v>
          </cell>
        </row>
        <row r="29">
          <cell r="A29">
            <v>27</v>
          </cell>
          <cell r="B29">
            <v>10.222</v>
          </cell>
          <cell r="C29">
            <v>5.1989999999999998</v>
          </cell>
          <cell r="D29">
            <v>8.4429999999999996</v>
          </cell>
          <cell r="E29">
            <v>5.2769999999999992</v>
          </cell>
          <cell r="F29">
            <v>7.2620000000000005</v>
          </cell>
          <cell r="G29">
            <v>6.2260000000000009</v>
          </cell>
          <cell r="H29">
            <v>6.9670000000000005</v>
          </cell>
          <cell r="I29">
            <v>5.9179999999999993</v>
          </cell>
          <cell r="J29">
            <v>6.3409999999999993</v>
          </cell>
          <cell r="K29">
            <v>6.3409999999999993</v>
          </cell>
          <cell r="L29">
            <v>5.7149999999999981</v>
          </cell>
          <cell r="M29">
            <v>5.9179999999999993</v>
          </cell>
        </row>
        <row r="30">
          <cell r="A30">
            <v>28</v>
          </cell>
          <cell r="B30">
            <v>10.282</v>
          </cell>
          <cell r="C30">
            <v>5.2569999999999997</v>
          </cell>
          <cell r="D30">
            <v>8.61</v>
          </cell>
          <cell r="E30">
            <v>5.2549999999999999</v>
          </cell>
          <cell r="F30">
            <v>7.3529999999999998</v>
          </cell>
          <cell r="G30">
            <v>6.18</v>
          </cell>
          <cell r="H30">
            <v>6.9640000000000004</v>
          </cell>
          <cell r="I30">
            <v>6.0259999999999998</v>
          </cell>
          <cell r="J30">
            <v>6.3789999999999996</v>
          </cell>
          <cell r="K30">
            <v>6.3789999999999996</v>
          </cell>
          <cell r="L30">
            <v>5.7939999999999987</v>
          </cell>
          <cell r="M30">
            <v>6.0259999999999998</v>
          </cell>
        </row>
        <row r="31">
          <cell r="A31">
            <v>29</v>
          </cell>
          <cell r="B31">
            <v>10.381</v>
          </cell>
          <cell r="C31">
            <v>5.3109999999999999</v>
          </cell>
          <cell r="D31">
            <v>8.7739999999999991</v>
          </cell>
          <cell r="E31">
            <v>5.2420000000000009</v>
          </cell>
          <cell r="F31">
            <v>7.4480000000000004</v>
          </cell>
          <cell r="G31">
            <v>6.1790000000000003</v>
          </cell>
          <cell r="H31">
            <v>6.9580000000000002</v>
          </cell>
          <cell r="I31">
            <v>6.0380000000000003</v>
          </cell>
          <cell r="J31">
            <v>6.39</v>
          </cell>
          <cell r="K31">
            <v>6.39</v>
          </cell>
          <cell r="L31">
            <v>5.8219999999999992</v>
          </cell>
          <cell r="M31">
            <v>6.0380000000000003</v>
          </cell>
        </row>
        <row r="32">
          <cell r="A32">
            <v>30</v>
          </cell>
          <cell r="B32">
            <v>10.472</v>
          </cell>
          <cell r="C32">
            <v>5.335</v>
          </cell>
          <cell r="D32">
            <v>8.7919999999999998</v>
          </cell>
          <cell r="E32">
            <v>5.2949999999999999</v>
          </cell>
          <cell r="F32">
            <v>7.53</v>
          </cell>
          <cell r="G32">
            <v>6.1479999999999997</v>
          </cell>
          <cell r="H32">
            <v>7.0069999999999997</v>
          </cell>
          <cell r="I32">
            <v>6.0419999999999998</v>
          </cell>
          <cell r="J32">
            <v>6.3930000000000007</v>
          </cell>
          <cell r="K32">
            <v>6.3930000000000007</v>
          </cell>
          <cell r="L32">
            <v>5.7790000000000017</v>
          </cell>
          <cell r="M32">
            <v>6.0419999999999998</v>
          </cell>
        </row>
        <row r="33">
          <cell r="A33">
            <v>31</v>
          </cell>
          <cell r="B33">
            <v>10.583</v>
          </cell>
          <cell r="C33">
            <v>5.3680000000000003</v>
          </cell>
          <cell r="D33">
            <v>8.8160000000000007</v>
          </cell>
          <cell r="E33">
            <v>5.3170000000000002</v>
          </cell>
          <cell r="F33">
            <v>7.5960000000000001</v>
          </cell>
          <cell r="G33">
            <v>6.1950000000000003</v>
          </cell>
          <cell r="H33">
            <v>7.0419999999999998</v>
          </cell>
          <cell r="I33">
            <v>6.0269999999999992</v>
          </cell>
          <cell r="J33">
            <v>6.41</v>
          </cell>
          <cell r="K33">
            <v>6.41</v>
          </cell>
          <cell r="L33">
            <v>5.7780000000000005</v>
          </cell>
          <cell r="M33">
            <v>6.0269999999999992</v>
          </cell>
        </row>
        <row r="34">
          <cell r="A34">
            <v>32</v>
          </cell>
          <cell r="B34">
            <v>10.583</v>
          </cell>
          <cell r="C34">
            <v>5.3919999999999995</v>
          </cell>
          <cell r="D34">
            <v>8.8759999999999994</v>
          </cell>
          <cell r="E34">
            <v>5.3970000000000002</v>
          </cell>
          <cell r="F34">
            <v>7.7070000000000007</v>
          </cell>
          <cell r="G34">
            <v>6.1790000000000003</v>
          </cell>
          <cell r="H34">
            <v>7.0329999999999995</v>
          </cell>
          <cell r="I34">
            <v>6.1020000000000003</v>
          </cell>
          <cell r="J34">
            <v>6.4390000000000001</v>
          </cell>
          <cell r="K34">
            <v>6.4390000000000001</v>
          </cell>
          <cell r="L34">
            <v>5.8450000000000006</v>
          </cell>
          <cell r="M34">
            <v>6.1020000000000003</v>
          </cell>
        </row>
        <row r="35">
          <cell r="A35">
            <v>33</v>
          </cell>
          <cell r="B35">
            <v>10.614000000000001</v>
          </cell>
          <cell r="C35">
            <v>5.415</v>
          </cell>
          <cell r="D35">
            <v>8.9030000000000005</v>
          </cell>
          <cell r="E35">
            <v>5.468</v>
          </cell>
          <cell r="F35">
            <v>7.86</v>
          </cell>
          <cell r="G35">
            <v>6.266</v>
          </cell>
          <cell r="H35">
            <v>6.9890000000000008</v>
          </cell>
          <cell r="I35">
            <v>6.1790000000000003</v>
          </cell>
          <cell r="J35">
            <v>6.4629999999999992</v>
          </cell>
          <cell r="K35">
            <v>6.4629999999999992</v>
          </cell>
          <cell r="L35">
            <v>5.9369999999999976</v>
          </cell>
          <cell r="M35">
            <v>6.1790000000000003</v>
          </cell>
        </row>
        <row r="36">
          <cell r="A36">
            <v>34</v>
          </cell>
          <cell r="B36">
            <v>10.622999999999999</v>
          </cell>
          <cell r="C36">
            <v>5.4239999999999995</v>
          </cell>
          <cell r="D36">
            <v>8.9250000000000007</v>
          </cell>
          <cell r="E36">
            <v>5.4809999999999999</v>
          </cell>
          <cell r="F36">
            <v>7.9580000000000002</v>
          </cell>
          <cell r="G36">
            <v>6.2989999999999995</v>
          </cell>
          <cell r="H36">
            <v>6.9559999999999995</v>
          </cell>
          <cell r="I36">
            <v>6.22</v>
          </cell>
          <cell r="J36">
            <v>6.5049999999999999</v>
          </cell>
          <cell r="K36">
            <v>6.5049999999999999</v>
          </cell>
          <cell r="L36">
            <v>6.0540000000000003</v>
          </cell>
          <cell r="M36">
            <v>6.22</v>
          </cell>
        </row>
        <row r="37">
          <cell r="A37">
            <v>35</v>
          </cell>
          <cell r="B37">
            <v>10.701000000000001</v>
          </cell>
          <cell r="C37">
            <v>5.3989999999999991</v>
          </cell>
          <cell r="D37">
            <v>8.9359999999999999</v>
          </cell>
          <cell r="E37">
            <v>5.5280000000000005</v>
          </cell>
          <cell r="F37">
            <v>8.0220000000000002</v>
          </cell>
          <cell r="G37">
            <v>6.3569999999999993</v>
          </cell>
          <cell r="H37">
            <v>6.9870000000000001</v>
          </cell>
          <cell r="I37">
            <v>6.2810000000000006</v>
          </cell>
          <cell r="J37">
            <v>6.5660000000000007</v>
          </cell>
          <cell r="K37">
            <v>6.5660000000000007</v>
          </cell>
          <cell r="L37">
            <v>6.1450000000000014</v>
          </cell>
          <cell r="M37">
            <v>6.2810000000000006</v>
          </cell>
        </row>
        <row r="38">
          <cell r="A38">
            <v>36</v>
          </cell>
          <cell r="B38">
            <v>10.811</v>
          </cell>
          <cell r="C38">
            <v>5.4239999999999995</v>
          </cell>
          <cell r="D38">
            <v>8.9670000000000005</v>
          </cell>
          <cell r="E38">
            <v>5.6609999999999996</v>
          </cell>
          <cell r="F38">
            <v>8.1259999999999994</v>
          </cell>
          <cell r="G38">
            <v>6.3770000000000007</v>
          </cell>
          <cell r="H38">
            <v>7.0660000000000007</v>
          </cell>
          <cell r="I38">
            <v>6.3040000000000003</v>
          </cell>
          <cell r="J38">
            <v>6.577</v>
          </cell>
          <cell r="K38">
            <v>6.577</v>
          </cell>
          <cell r="L38">
            <v>6.0879999999999992</v>
          </cell>
          <cell r="M38">
            <v>6.3040000000000003</v>
          </cell>
        </row>
        <row r="39">
          <cell r="A39">
            <v>37</v>
          </cell>
          <cell r="B39">
            <v>10.891</v>
          </cell>
          <cell r="C39">
            <v>5.3840000000000003</v>
          </cell>
          <cell r="D39">
            <v>9.0730000000000004</v>
          </cell>
          <cell r="E39">
            <v>5.7360000000000007</v>
          </cell>
          <cell r="F39">
            <v>8.1989999999999998</v>
          </cell>
          <cell r="G39">
            <v>6.359</v>
          </cell>
          <cell r="H39">
            <v>7.0670000000000002</v>
          </cell>
          <cell r="I39">
            <v>6.3369999999999997</v>
          </cell>
          <cell r="J39">
            <v>6.6609999999999996</v>
          </cell>
          <cell r="K39">
            <v>6.6609999999999996</v>
          </cell>
          <cell r="L39">
            <v>6.254999999999999</v>
          </cell>
          <cell r="M39">
            <v>6.3369999999999997</v>
          </cell>
        </row>
        <row r="40">
          <cell r="A40">
            <v>38</v>
          </cell>
          <cell r="B40">
            <v>10.874000000000001</v>
          </cell>
          <cell r="C40">
            <v>5.3810000000000002</v>
          </cell>
          <cell r="D40">
            <v>9.2129999999999992</v>
          </cell>
          <cell r="E40">
            <v>5.8119999999999994</v>
          </cell>
          <cell r="F40">
            <v>8.2929999999999993</v>
          </cell>
          <cell r="G40">
            <v>6.3829999999999991</v>
          </cell>
          <cell r="H40">
            <v>7.1370000000000005</v>
          </cell>
          <cell r="I40">
            <v>6.4079999999999995</v>
          </cell>
          <cell r="J40">
            <v>6.7029999999999994</v>
          </cell>
          <cell r="K40">
            <v>6.7029999999999994</v>
          </cell>
          <cell r="L40">
            <v>6.2689999999999984</v>
          </cell>
          <cell r="M40">
            <v>6.4079999999999995</v>
          </cell>
        </row>
        <row r="41">
          <cell r="A41">
            <v>39</v>
          </cell>
          <cell r="B41">
            <v>10.84</v>
          </cell>
          <cell r="C41">
            <v>5.3949999999999996</v>
          </cell>
          <cell r="D41">
            <v>9.3460000000000001</v>
          </cell>
          <cell r="E41">
            <v>5.86</v>
          </cell>
          <cell r="F41">
            <v>8.3719999999999999</v>
          </cell>
          <cell r="G41">
            <v>6.4209999999999994</v>
          </cell>
          <cell r="H41">
            <v>7.2</v>
          </cell>
          <cell r="I41">
            <v>6.423</v>
          </cell>
          <cell r="J41">
            <v>6.7360000000000007</v>
          </cell>
          <cell r="K41">
            <v>6.7360000000000007</v>
          </cell>
          <cell r="L41">
            <v>6.2720000000000011</v>
          </cell>
          <cell r="M41">
            <v>6.423</v>
          </cell>
        </row>
        <row r="42">
          <cell r="A42">
            <v>40</v>
          </cell>
          <cell r="B42">
            <v>10.853999999999999</v>
          </cell>
          <cell r="C42">
            <v>5.4120000000000008</v>
          </cell>
          <cell r="D42">
            <v>9.4209999999999994</v>
          </cell>
          <cell r="E42">
            <v>5.8629999999999995</v>
          </cell>
          <cell r="F42">
            <v>8.4849999999999994</v>
          </cell>
          <cell r="G42">
            <v>6.4440000000000008</v>
          </cell>
          <cell r="H42">
            <v>7.2439999999999998</v>
          </cell>
          <cell r="I42">
            <v>6.4440000000000008</v>
          </cell>
          <cell r="J42">
            <v>6.7469999999999999</v>
          </cell>
          <cell r="K42">
            <v>6.7469999999999999</v>
          </cell>
          <cell r="L42">
            <v>6.25</v>
          </cell>
          <cell r="M42">
            <v>6.4440000000000008</v>
          </cell>
        </row>
        <row r="43">
          <cell r="A43">
            <v>41</v>
          </cell>
          <cell r="B43">
            <v>10.911</v>
          </cell>
          <cell r="C43">
            <v>5.4169999999999998</v>
          </cell>
          <cell r="D43">
            <v>9.4849999999999994</v>
          </cell>
          <cell r="E43">
            <v>5.9019999999999992</v>
          </cell>
          <cell r="F43">
            <v>8.6189999999999998</v>
          </cell>
          <cell r="G43">
            <v>6.3840000000000003</v>
          </cell>
          <cell r="H43">
            <v>7.3150000000000004</v>
          </cell>
          <cell r="I43">
            <v>6.4629999999999992</v>
          </cell>
          <cell r="J43">
            <v>6.7889999999999997</v>
          </cell>
          <cell r="K43">
            <v>6.7889999999999997</v>
          </cell>
          <cell r="L43">
            <v>6.262999999999999</v>
          </cell>
          <cell r="M43">
            <v>6.4629999999999992</v>
          </cell>
        </row>
        <row r="44">
          <cell r="A44">
            <v>42</v>
          </cell>
          <cell r="B44">
            <v>10.958</v>
          </cell>
          <cell r="C44">
            <v>5.4480000000000004</v>
          </cell>
          <cell r="D44">
            <v>9.5340000000000007</v>
          </cell>
          <cell r="E44">
            <v>5.907</v>
          </cell>
          <cell r="F44">
            <v>8.7029999999999994</v>
          </cell>
          <cell r="G44">
            <v>6.4209999999999994</v>
          </cell>
          <cell r="H44">
            <v>7.3879999999999999</v>
          </cell>
          <cell r="I44">
            <v>6.4570000000000007</v>
          </cell>
          <cell r="J44">
            <v>6.798</v>
          </cell>
          <cell r="K44">
            <v>6.798</v>
          </cell>
          <cell r="L44">
            <v>6.2080000000000002</v>
          </cell>
          <cell r="M44">
            <v>6.4570000000000007</v>
          </cell>
        </row>
        <row r="45">
          <cell r="A45">
            <v>43</v>
          </cell>
          <cell r="B45">
            <v>11.005000000000001</v>
          </cell>
          <cell r="C45">
            <v>5.47</v>
          </cell>
          <cell r="D45">
            <v>9.6340000000000003</v>
          </cell>
          <cell r="E45">
            <v>5.9179999999999993</v>
          </cell>
          <cell r="F45">
            <v>8.6739999999999995</v>
          </cell>
          <cell r="G45">
            <v>6.4410000000000007</v>
          </cell>
          <cell r="H45">
            <v>7.47</v>
          </cell>
          <cell r="I45">
            <v>6.4570000000000007</v>
          </cell>
          <cell r="J45">
            <v>6.8309999999999995</v>
          </cell>
          <cell r="K45">
            <v>6.8309999999999995</v>
          </cell>
          <cell r="L45">
            <v>6.1919999999999993</v>
          </cell>
          <cell r="M45">
            <v>6.4570000000000007</v>
          </cell>
        </row>
        <row r="46">
          <cell r="A46">
            <v>44</v>
          </cell>
          <cell r="B46">
            <v>11.117000000000001</v>
          </cell>
          <cell r="C46">
            <v>5.4950000000000001</v>
          </cell>
          <cell r="D46">
            <v>9.7140000000000004</v>
          </cell>
          <cell r="E46">
            <v>5.9030000000000005</v>
          </cell>
          <cell r="F46">
            <v>8.6720000000000006</v>
          </cell>
          <cell r="G46">
            <v>6.4209999999999994</v>
          </cell>
          <cell r="H46">
            <v>7.5540000000000003</v>
          </cell>
          <cell r="I46">
            <v>6.4610000000000003</v>
          </cell>
          <cell r="J46">
            <v>6.8320000000000007</v>
          </cell>
          <cell r="K46">
            <v>6.8320000000000007</v>
          </cell>
          <cell r="L46">
            <v>6.1100000000000012</v>
          </cell>
          <cell r="M46">
            <v>6.4610000000000003</v>
          </cell>
        </row>
        <row r="47">
          <cell r="A47">
            <v>45</v>
          </cell>
          <cell r="B47">
            <v>11.259</v>
          </cell>
          <cell r="C47">
            <v>5.5570000000000004</v>
          </cell>
          <cell r="D47">
            <v>9.7520000000000007</v>
          </cell>
          <cell r="E47">
            <v>5.923</v>
          </cell>
          <cell r="F47">
            <v>8.7469999999999999</v>
          </cell>
          <cell r="G47">
            <v>6.4209999999999994</v>
          </cell>
          <cell r="H47">
            <v>7.6470000000000002</v>
          </cell>
          <cell r="I47">
            <v>6.4410000000000007</v>
          </cell>
          <cell r="J47">
            <v>6.8230000000000004</v>
          </cell>
          <cell r="K47">
            <v>6.8230000000000004</v>
          </cell>
          <cell r="L47">
            <v>5.9990000000000006</v>
          </cell>
          <cell r="M47">
            <v>6.4410000000000007</v>
          </cell>
        </row>
        <row r="48">
          <cell r="A48">
            <v>46</v>
          </cell>
          <cell r="B48">
            <v>11.282</v>
          </cell>
          <cell r="C48">
            <v>5.5630000000000006</v>
          </cell>
          <cell r="D48">
            <v>9.73</v>
          </cell>
          <cell r="E48">
            <v>5.9380000000000006</v>
          </cell>
          <cell r="F48">
            <v>8.86</v>
          </cell>
          <cell r="G48">
            <v>6.4369999999999994</v>
          </cell>
          <cell r="H48">
            <v>7.7829999999999995</v>
          </cell>
          <cell r="I48">
            <v>6.4770000000000003</v>
          </cell>
          <cell r="J48">
            <v>6.8320000000000007</v>
          </cell>
          <cell r="K48">
            <v>6.8320000000000007</v>
          </cell>
          <cell r="L48">
            <v>5.881000000000002</v>
          </cell>
          <cell r="M48">
            <v>6.4770000000000003</v>
          </cell>
        </row>
        <row r="49">
          <cell r="A49">
            <v>47</v>
          </cell>
          <cell r="B49">
            <v>11.288</v>
          </cell>
          <cell r="C49">
            <v>5.5660000000000007</v>
          </cell>
          <cell r="D49">
            <v>9.7829999999999995</v>
          </cell>
          <cell r="E49">
            <v>5.8960000000000008</v>
          </cell>
          <cell r="F49">
            <v>8.8940000000000001</v>
          </cell>
          <cell r="G49">
            <v>6.4459999999999997</v>
          </cell>
          <cell r="H49">
            <v>7.8930000000000007</v>
          </cell>
          <cell r="I49">
            <v>6.5079999999999991</v>
          </cell>
          <cell r="J49">
            <v>6.907</v>
          </cell>
          <cell r="K49">
            <v>6.907</v>
          </cell>
          <cell r="L49">
            <v>5.9209999999999994</v>
          </cell>
          <cell r="M49">
            <v>6.5079999999999991</v>
          </cell>
        </row>
        <row r="50">
          <cell r="A50">
            <v>48</v>
          </cell>
          <cell r="B50">
            <v>11.338999999999999</v>
          </cell>
          <cell r="C50">
            <v>5.5809999999999995</v>
          </cell>
          <cell r="D50">
            <v>9.8520000000000003</v>
          </cell>
          <cell r="E50">
            <v>5.8689999999999998</v>
          </cell>
          <cell r="F50">
            <v>8.9649999999999999</v>
          </cell>
          <cell r="G50">
            <v>6.4860000000000007</v>
          </cell>
          <cell r="H50">
            <v>7.9469999999999992</v>
          </cell>
          <cell r="I50">
            <v>6.5719999999999992</v>
          </cell>
          <cell r="J50">
            <v>6.9730000000000008</v>
          </cell>
          <cell r="K50">
            <v>6.9730000000000008</v>
          </cell>
          <cell r="L50">
            <v>5.9990000000000023</v>
          </cell>
          <cell r="M50">
            <v>6.5719999999999992</v>
          </cell>
        </row>
        <row r="51">
          <cell r="A51">
            <v>49</v>
          </cell>
          <cell r="B51">
            <v>11.321999999999999</v>
          </cell>
          <cell r="C51">
            <v>5.6189999999999998</v>
          </cell>
          <cell r="D51">
            <v>9.8960000000000008</v>
          </cell>
          <cell r="E51">
            <v>5.8650000000000002</v>
          </cell>
          <cell r="F51">
            <v>8.9979999999999993</v>
          </cell>
          <cell r="G51">
            <v>6.5359999999999996</v>
          </cell>
          <cell r="H51">
            <v>7.9979999999999993</v>
          </cell>
          <cell r="I51">
            <v>6.6270000000000007</v>
          </cell>
          <cell r="J51">
            <v>7.0380000000000003</v>
          </cell>
          <cell r="K51">
            <v>7.0380000000000003</v>
          </cell>
          <cell r="L51">
            <v>6.0780000000000012</v>
          </cell>
          <cell r="M51">
            <v>6.6270000000000007</v>
          </cell>
        </row>
        <row r="52">
          <cell r="A52">
            <v>50</v>
          </cell>
          <cell r="B52">
            <v>11.315</v>
          </cell>
          <cell r="C52">
            <v>5.6790000000000003</v>
          </cell>
          <cell r="D52">
            <v>9.9380000000000006</v>
          </cell>
          <cell r="E52">
            <v>5.9359999999999999</v>
          </cell>
          <cell r="F52">
            <v>9.0730000000000004</v>
          </cell>
          <cell r="G52">
            <v>6.6069999999999993</v>
          </cell>
          <cell r="H52">
            <v>8.1110000000000007</v>
          </cell>
          <cell r="I52">
            <v>6.6869999999999994</v>
          </cell>
          <cell r="J52">
            <v>7.0640000000000001</v>
          </cell>
          <cell r="K52">
            <v>7.0640000000000001</v>
          </cell>
          <cell r="L52">
            <v>6.0169999999999995</v>
          </cell>
          <cell r="M52">
            <v>6.6869999999999994</v>
          </cell>
        </row>
        <row r="53">
          <cell r="A53">
            <v>51</v>
          </cell>
          <cell r="B53">
            <v>11.321000000000002</v>
          </cell>
          <cell r="C53">
            <v>5.6980000000000004</v>
          </cell>
          <cell r="D53">
            <v>9.9960000000000004</v>
          </cell>
          <cell r="E53">
            <v>5.9380000000000006</v>
          </cell>
          <cell r="F53">
            <v>9.109</v>
          </cell>
          <cell r="G53">
            <v>6.6679999999999993</v>
          </cell>
          <cell r="H53">
            <v>8.173</v>
          </cell>
          <cell r="I53">
            <v>6.7089999999999996</v>
          </cell>
          <cell r="J53">
            <v>7.1280000000000001</v>
          </cell>
          <cell r="K53">
            <v>7.1280000000000001</v>
          </cell>
          <cell r="L53">
            <v>6.0830000000000002</v>
          </cell>
          <cell r="M53">
            <v>6.7089999999999996</v>
          </cell>
        </row>
        <row r="54">
          <cell r="A54">
            <v>52</v>
          </cell>
          <cell r="B54">
            <v>11.364000000000001</v>
          </cell>
          <cell r="C54">
            <v>5.7289999999999992</v>
          </cell>
          <cell r="D54">
            <v>10.115</v>
          </cell>
          <cell r="E54">
            <v>5.9090000000000007</v>
          </cell>
          <cell r="F54">
            <v>9.1310000000000002</v>
          </cell>
          <cell r="G54">
            <v>6.7210000000000001</v>
          </cell>
          <cell r="H54">
            <v>8.2729999999999997</v>
          </cell>
          <cell r="I54">
            <v>6.6679999999999993</v>
          </cell>
          <cell r="J54">
            <v>7.1349999999999998</v>
          </cell>
          <cell r="K54">
            <v>7.1349999999999998</v>
          </cell>
          <cell r="L54">
            <v>5.9969999999999999</v>
          </cell>
          <cell r="M54">
            <v>6.6679999999999993</v>
          </cell>
        </row>
        <row r="55">
          <cell r="A55">
            <v>53</v>
          </cell>
          <cell r="B55">
            <v>11.428000000000001</v>
          </cell>
          <cell r="C55">
            <v>5.7050000000000001</v>
          </cell>
          <cell r="D55">
            <v>10.186</v>
          </cell>
          <cell r="E55">
            <v>5.9050000000000002</v>
          </cell>
          <cell r="F55">
            <v>9.2370000000000001</v>
          </cell>
          <cell r="G55">
            <v>6.75</v>
          </cell>
          <cell r="H55">
            <v>8.2880000000000003</v>
          </cell>
          <cell r="I55">
            <v>6.6890000000000001</v>
          </cell>
          <cell r="J55">
            <v>7.1620000000000008</v>
          </cell>
          <cell r="K55">
            <v>7.1620000000000008</v>
          </cell>
          <cell r="L55">
            <v>6.0360000000000014</v>
          </cell>
          <cell r="M55">
            <v>6.6890000000000001</v>
          </cell>
        </row>
        <row r="56">
          <cell r="A56">
            <v>54</v>
          </cell>
          <cell r="B56">
            <v>11.45</v>
          </cell>
          <cell r="C56">
            <v>5.7010000000000005</v>
          </cell>
          <cell r="D56">
            <v>10.305999999999999</v>
          </cell>
          <cell r="E56">
            <v>5.9220000000000006</v>
          </cell>
          <cell r="F56">
            <v>9.2390000000000008</v>
          </cell>
          <cell r="G56">
            <v>6.8160000000000007</v>
          </cell>
          <cell r="H56">
            <v>8.282</v>
          </cell>
          <cell r="I56">
            <v>6.6790000000000003</v>
          </cell>
          <cell r="J56">
            <v>7.2080000000000002</v>
          </cell>
          <cell r="K56">
            <v>7.2080000000000002</v>
          </cell>
          <cell r="L56">
            <v>6.1340000000000003</v>
          </cell>
          <cell r="M56">
            <v>6.6790000000000003</v>
          </cell>
        </row>
        <row r="57">
          <cell r="A57">
            <v>55</v>
          </cell>
          <cell r="B57">
            <v>11.521000000000001</v>
          </cell>
          <cell r="C57">
            <v>5.7029999999999994</v>
          </cell>
          <cell r="D57">
            <v>10.302</v>
          </cell>
          <cell r="E57">
            <v>5.8979999999999997</v>
          </cell>
          <cell r="F57">
            <v>9.2569999999999997</v>
          </cell>
          <cell r="G57">
            <v>6.8670000000000009</v>
          </cell>
          <cell r="H57">
            <v>8.2420000000000009</v>
          </cell>
          <cell r="I57">
            <v>6.6780000000000008</v>
          </cell>
          <cell r="J57">
            <v>7.2769999999999992</v>
          </cell>
          <cell r="K57">
            <v>7.2769999999999992</v>
          </cell>
          <cell r="L57">
            <v>6.3119999999999976</v>
          </cell>
          <cell r="M57">
            <v>6.6780000000000008</v>
          </cell>
        </row>
        <row r="58">
          <cell r="A58">
            <v>56</v>
          </cell>
          <cell r="B58">
            <v>11.532</v>
          </cell>
          <cell r="C58">
            <v>5.6829999999999998</v>
          </cell>
          <cell r="D58">
            <v>10.332000000000001</v>
          </cell>
          <cell r="E58">
            <v>5.9420000000000002</v>
          </cell>
          <cell r="F58">
            <v>9.2769999999999992</v>
          </cell>
          <cell r="G58">
            <v>6.9139999999999997</v>
          </cell>
          <cell r="H58">
            <v>8.2260000000000009</v>
          </cell>
          <cell r="I58">
            <v>6.6630000000000003</v>
          </cell>
          <cell r="J58">
            <v>7.31</v>
          </cell>
          <cell r="K58">
            <v>7.31</v>
          </cell>
          <cell r="L58">
            <v>6.3939999999999984</v>
          </cell>
          <cell r="M58">
            <v>6.6630000000000003</v>
          </cell>
        </row>
        <row r="59">
          <cell r="A59">
            <v>57</v>
          </cell>
          <cell r="B59">
            <v>11.574000000000002</v>
          </cell>
          <cell r="C59">
            <v>5.6590000000000007</v>
          </cell>
          <cell r="D59">
            <v>10.435</v>
          </cell>
          <cell r="E59">
            <v>5.9730000000000008</v>
          </cell>
          <cell r="F59">
            <v>9.2620000000000005</v>
          </cell>
          <cell r="G59">
            <v>6.9489999999999998</v>
          </cell>
          <cell r="H59">
            <v>8.3040000000000003</v>
          </cell>
          <cell r="I59">
            <v>6.6829999999999998</v>
          </cell>
          <cell r="J59">
            <v>7.3569999999999993</v>
          </cell>
          <cell r="K59">
            <v>7.3569999999999993</v>
          </cell>
          <cell r="L59">
            <v>6.4099999999999984</v>
          </cell>
          <cell r="M59">
            <v>6.6829999999999998</v>
          </cell>
        </row>
        <row r="60">
          <cell r="A60">
            <v>58</v>
          </cell>
          <cell r="B60">
            <v>11.577000000000002</v>
          </cell>
          <cell r="C60">
            <v>5.6940000000000008</v>
          </cell>
          <cell r="D60">
            <v>10.563000000000001</v>
          </cell>
          <cell r="E60">
            <v>5.9220000000000006</v>
          </cell>
          <cell r="F60">
            <v>9.2859999999999996</v>
          </cell>
          <cell r="G60">
            <v>6.9109999999999996</v>
          </cell>
          <cell r="H60">
            <v>8.3480000000000008</v>
          </cell>
          <cell r="I60">
            <v>6.6920000000000002</v>
          </cell>
          <cell r="J60">
            <v>7.4570000000000007</v>
          </cell>
          <cell r="K60">
            <v>7.4570000000000007</v>
          </cell>
          <cell r="L60">
            <v>6.5660000000000007</v>
          </cell>
          <cell r="M60">
            <v>6.6920000000000002</v>
          </cell>
        </row>
        <row r="61">
          <cell r="A61">
            <v>59</v>
          </cell>
          <cell r="B61">
            <v>11.628</v>
          </cell>
          <cell r="C61">
            <v>5.7140000000000004</v>
          </cell>
          <cell r="D61">
            <v>10.654</v>
          </cell>
          <cell r="E61">
            <v>5.9339999999999993</v>
          </cell>
          <cell r="F61">
            <v>9.2439999999999998</v>
          </cell>
          <cell r="G61">
            <v>6.82</v>
          </cell>
          <cell r="H61">
            <v>8.41</v>
          </cell>
          <cell r="I61">
            <v>6.665</v>
          </cell>
          <cell r="J61">
            <v>7.5660000000000007</v>
          </cell>
          <cell r="K61">
            <v>7.5660000000000007</v>
          </cell>
          <cell r="L61">
            <v>6.7220000000000013</v>
          </cell>
          <cell r="M61">
            <v>6.665</v>
          </cell>
        </row>
        <row r="62">
          <cell r="A62">
            <v>60</v>
          </cell>
          <cell r="B62">
            <v>11.675999999999998</v>
          </cell>
          <cell r="C62">
            <v>5.7189999999999994</v>
          </cell>
          <cell r="D62">
            <v>10.718999999999999</v>
          </cell>
          <cell r="E62">
            <v>5.9290000000000003</v>
          </cell>
          <cell r="F62">
            <v>9.2390000000000008</v>
          </cell>
          <cell r="G62">
            <v>6.7520000000000007</v>
          </cell>
          <cell r="H62">
            <v>8.5190000000000001</v>
          </cell>
          <cell r="I62">
            <v>6.65</v>
          </cell>
          <cell r="J62">
            <v>7.6479999999999997</v>
          </cell>
          <cell r="K62">
            <v>7.6479999999999997</v>
          </cell>
          <cell r="L62">
            <v>6.7769999999999992</v>
          </cell>
          <cell r="M62">
            <v>6.65</v>
          </cell>
        </row>
        <row r="63">
          <cell r="A63">
            <v>61</v>
          </cell>
          <cell r="B63">
            <v>11.608000000000001</v>
          </cell>
          <cell r="C63">
            <v>5.6720000000000006</v>
          </cell>
          <cell r="D63">
            <v>10.718999999999999</v>
          </cell>
          <cell r="E63">
            <v>6.0109999999999992</v>
          </cell>
          <cell r="F63">
            <v>9.26</v>
          </cell>
          <cell r="G63">
            <v>6.7029999999999994</v>
          </cell>
          <cell r="H63">
            <v>8.548</v>
          </cell>
          <cell r="I63">
            <v>6.7010000000000005</v>
          </cell>
          <cell r="J63">
            <v>7.6479999999999997</v>
          </cell>
          <cell r="K63">
            <v>7.6479999999999997</v>
          </cell>
          <cell r="L63">
            <v>6.7479999999999993</v>
          </cell>
          <cell r="M63">
            <v>6.7010000000000005</v>
          </cell>
        </row>
        <row r="64">
          <cell r="A64">
            <v>62</v>
          </cell>
          <cell r="B64">
            <v>11.600999999999999</v>
          </cell>
          <cell r="C64">
            <v>5.6679999999999993</v>
          </cell>
          <cell r="D64">
            <v>10.718999999999999</v>
          </cell>
          <cell r="E64">
            <v>6.06</v>
          </cell>
          <cell r="F64">
            <v>9.3170000000000002</v>
          </cell>
          <cell r="G64">
            <v>6.6829999999999998</v>
          </cell>
          <cell r="H64">
            <v>8.6229999999999993</v>
          </cell>
          <cell r="I64">
            <v>6.6959999999999997</v>
          </cell>
          <cell r="J64">
            <v>7.69</v>
          </cell>
          <cell r="K64">
            <v>7.69</v>
          </cell>
          <cell r="L64">
            <v>6.7570000000000014</v>
          </cell>
          <cell r="M64">
            <v>6.6959999999999997</v>
          </cell>
        </row>
        <row r="65">
          <cell r="A65">
            <v>63</v>
          </cell>
          <cell r="B65">
            <v>11.588000000000001</v>
          </cell>
          <cell r="C65">
            <v>5.7050000000000001</v>
          </cell>
          <cell r="D65">
            <v>10.736000000000001</v>
          </cell>
          <cell r="E65">
            <v>6.1769999999999996</v>
          </cell>
          <cell r="F65">
            <v>9.4039999999999999</v>
          </cell>
          <cell r="G65">
            <v>6.6869999999999994</v>
          </cell>
          <cell r="H65">
            <v>8.6359999999999992</v>
          </cell>
          <cell r="I65">
            <v>6.6829999999999998</v>
          </cell>
          <cell r="J65">
            <v>7.7720000000000002</v>
          </cell>
          <cell r="K65">
            <v>7.7720000000000002</v>
          </cell>
          <cell r="L65">
            <v>6.9080000000000013</v>
          </cell>
          <cell r="M65">
            <v>6.6829999999999998</v>
          </cell>
        </row>
        <row r="66">
          <cell r="A66">
            <v>64</v>
          </cell>
          <cell r="B66">
            <v>11.533999999999999</v>
          </cell>
          <cell r="C66">
            <v>5.7289999999999992</v>
          </cell>
          <cell r="D66">
            <v>10.723000000000001</v>
          </cell>
          <cell r="E66">
            <v>6.2710000000000008</v>
          </cell>
          <cell r="F66">
            <v>9.4879999999999995</v>
          </cell>
          <cell r="G66">
            <v>6.6980000000000004</v>
          </cell>
          <cell r="H66">
            <v>8.65</v>
          </cell>
          <cell r="I66">
            <v>6.6739999999999995</v>
          </cell>
          <cell r="J66">
            <v>7.8510000000000009</v>
          </cell>
          <cell r="K66">
            <v>7.8510000000000009</v>
          </cell>
          <cell r="L66">
            <v>7.0520000000000014</v>
          </cell>
          <cell r="M66">
            <v>6.6739999999999995</v>
          </cell>
        </row>
        <row r="67">
          <cell r="A67">
            <v>65</v>
          </cell>
          <cell r="B67">
            <v>11.513999999999999</v>
          </cell>
          <cell r="C67">
            <v>5.6980000000000004</v>
          </cell>
          <cell r="D67">
            <v>10.698</v>
          </cell>
          <cell r="E67">
            <v>6.3460000000000001</v>
          </cell>
          <cell r="F67">
            <v>9.5169999999999995</v>
          </cell>
          <cell r="G67">
            <v>6.7210000000000001</v>
          </cell>
          <cell r="H67">
            <v>8.7010000000000005</v>
          </cell>
          <cell r="I67">
            <v>6.6959999999999997</v>
          </cell>
          <cell r="J67">
            <v>7.8780000000000001</v>
          </cell>
          <cell r="K67">
            <v>7.8780000000000001</v>
          </cell>
          <cell r="L67">
            <v>7.0549999999999997</v>
          </cell>
          <cell r="M67">
            <v>6.6959999999999997</v>
          </cell>
        </row>
        <row r="68">
          <cell r="A68">
            <v>66</v>
          </cell>
          <cell r="B68">
            <v>11.455</v>
          </cell>
          <cell r="C68">
            <v>5.7140000000000004</v>
          </cell>
          <cell r="D68">
            <v>10.731999999999999</v>
          </cell>
          <cell r="E68">
            <v>6.3789999999999996</v>
          </cell>
          <cell r="F68">
            <v>9.5540000000000003</v>
          </cell>
          <cell r="G68">
            <v>6.734</v>
          </cell>
          <cell r="H68">
            <v>8.7520000000000007</v>
          </cell>
          <cell r="I68">
            <v>6.7759999999999998</v>
          </cell>
          <cell r="J68">
            <v>7.907</v>
          </cell>
          <cell r="K68">
            <v>7.907</v>
          </cell>
          <cell r="L68">
            <v>7.0619999999999994</v>
          </cell>
          <cell r="M68">
            <v>6.7759999999999998</v>
          </cell>
        </row>
        <row r="69">
          <cell r="A69">
            <v>67</v>
          </cell>
          <cell r="B69">
            <v>11.477</v>
          </cell>
          <cell r="C69">
            <v>5.718</v>
          </cell>
          <cell r="D69">
            <v>10.738</v>
          </cell>
          <cell r="E69">
            <v>6.3949999999999996</v>
          </cell>
          <cell r="F69">
            <v>9.6679999999999993</v>
          </cell>
          <cell r="G69">
            <v>6.7910000000000004</v>
          </cell>
          <cell r="H69">
            <v>8.8249999999999993</v>
          </cell>
          <cell r="I69">
            <v>6.8179999999999996</v>
          </cell>
          <cell r="J69">
            <v>7.92</v>
          </cell>
          <cell r="K69">
            <v>7.92</v>
          </cell>
          <cell r="L69">
            <v>7.0150000000000006</v>
          </cell>
          <cell r="M69">
            <v>6.8179999999999996</v>
          </cell>
        </row>
        <row r="70">
          <cell r="A70">
            <v>68</v>
          </cell>
          <cell r="B70">
            <v>11.55</v>
          </cell>
          <cell r="C70">
            <v>5.7609999999999992</v>
          </cell>
          <cell r="D70">
            <v>10.686999999999999</v>
          </cell>
          <cell r="E70">
            <v>6.4570000000000007</v>
          </cell>
          <cell r="F70">
            <v>9.7669999999999995</v>
          </cell>
          <cell r="G70">
            <v>6.8559999999999999</v>
          </cell>
          <cell r="H70">
            <v>8.8539999999999992</v>
          </cell>
          <cell r="I70">
            <v>6.8510000000000009</v>
          </cell>
          <cell r="J70">
            <v>7.9649999999999999</v>
          </cell>
          <cell r="K70">
            <v>7.9649999999999999</v>
          </cell>
          <cell r="L70">
            <v>7.0760000000000005</v>
          </cell>
          <cell r="M70">
            <v>6.8510000000000009</v>
          </cell>
        </row>
        <row r="71">
          <cell r="A71">
            <v>69</v>
          </cell>
          <cell r="B71">
            <v>11.594000000000001</v>
          </cell>
          <cell r="C71">
            <v>5.8230000000000004</v>
          </cell>
          <cell r="D71">
            <v>10.781000000000001</v>
          </cell>
          <cell r="E71">
            <v>6.4440000000000008</v>
          </cell>
          <cell r="F71">
            <v>9.8539999999999992</v>
          </cell>
          <cell r="G71">
            <v>6.8979999999999997</v>
          </cell>
          <cell r="H71">
            <v>8.9160000000000004</v>
          </cell>
          <cell r="I71">
            <v>6.8849999999999998</v>
          </cell>
          <cell r="J71">
            <v>7.9890000000000008</v>
          </cell>
          <cell r="K71">
            <v>7.9890000000000008</v>
          </cell>
          <cell r="L71">
            <v>7.0620000000000012</v>
          </cell>
          <cell r="M71">
            <v>6.8849999999999998</v>
          </cell>
        </row>
        <row r="72">
          <cell r="A72">
            <v>70</v>
          </cell>
          <cell r="B72">
            <v>11.683</v>
          </cell>
          <cell r="C72">
            <v>5.8089999999999993</v>
          </cell>
          <cell r="D72">
            <v>10.872</v>
          </cell>
          <cell r="E72">
            <v>6.4589999999999996</v>
          </cell>
          <cell r="F72">
            <v>9.9760000000000009</v>
          </cell>
          <cell r="G72">
            <v>6.92</v>
          </cell>
          <cell r="H72">
            <v>8.9640000000000004</v>
          </cell>
          <cell r="I72">
            <v>6.94</v>
          </cell>
          <cell r="J72">
            <v>7.9960000000000004</v>
          </cell>
          <cell r="K72">
            <v>7.9960000000000004</v>
          </cell>
          <cell r="L72">
            <v>7.0280000000000005</v>
          </cell>
          <cell r="M72">
            <v>6.94</v>
          </cell>
        </row>
        <row r="73">
          <cell r="A73">
            <v>71</v>
          </cell>
          <cell r="B73">
            <v>11.635999999999999</v>
          </cell>
          <cell r="C73">
            <v>5.7829999999999995</v>
          </cell>
          <cell r="D73">
            <v>10.929</v>
          </cell>
          <cell r="E73">
            <v>6.4429999999999996</v>
          </cell>
          <cell r="F73">
            <v>10.058</v>
          </cell>
          <cell r="G73">
            <v>6.8819999999999997</v>
          </cell>
          <cell r="H73">
            <v>8.9489999999999998</v>
          </cell>
          <cell r="I73">
            <v>6.9730000000000008</v>
          </cell>
          <cell r="J73">
            <v>7.9740000000000002</v>
          </cell>
          <cell r="K73">
            <v>7.9740000000000002</v>
          </cell>
          <cell r="L73">
            <v>6.9990000000000006</v>
          </cell>
          <cell r="M73">
            <v>6.9730000000000008</v>
          </cell>
        </row>
        <row r="74">
          <cell r="A74">
            <v>72</v>
          </cell>
          <cell r="B74">
            <v>11.526</v>
          </cell>
          <cell r="C74">
            <v>5.8030000000000008</v>
          </cell>
          <cell r="D74">
            <v>10.973000000000001</v>
          </cell>
          <cell r="E74">
            <v>6.3680000000000003</v>
          </cell>
          <cell r="F74">
            <v>10.166</v>
          </cell>
          <cell r="G74">
            <v>6.8320000000000007</v>
          </cell>
          <cell r="H74">
            <v>8.9440000000000008</v>
          </cell>
          <cell r="I74">
            <v>6.9979999999999993</v>
          </cell>
          <cell r="J74">
            <v>7.9580000000000002</v>
          </cell>
          <cell r="K74">
            <v>7.9580000000000002</v>
          </cell>
          <cell r="L74">
            <v>6.9719999999999995</v>
          </cell>
          <cell r="M74">
            <v>6.9979999999999993</v>
          </cell>
        </row>
        <row r="75">
          <cell r="A75">
            <v>73</v>
          </cell>
          <cell r="B75">
            <v>11.448</v>
          </cell>
          <cell r="C75">
            <v>5.8250000000000002</v>
          </cell>
          <cell r="D75">
            <v>10.989000000000001</v>
          </cell>
          <cell r="E75">
            <v>6.3260000000000005</v>
          </cell>
          <cell r="F75">
            <v>10.273</v>
          </cell>
          <cell r="G75">
            <v>6.7810000000000006</v>
          </cell>
          <cell r="H75">
            <v>9.0359999999999996</v>
          </cell>
          <cell r="I75">
            <v>7.0329999999999995</v>
          </cell>
          <cell r="J75">
            <v>7.9580000000000002</v>
          </cell>
          <cell r="K75">
            <v>7.9580000000000002</v>
          </cell>
          <cell r="L75">
            <v>6.8800000000000008</v>
          </cell>
          <cell r="M75">
            <v>7.0329999999999995</v>
          </cell>
        </row>
        <row r="76">
          <cell r="A76">
            <v>74</v>
          </cell>
          <cell r="B76">
            <v>11.399000000000001</v>
          </cell>
          <cell r="C76">
            <v>5.8030000000000008</v>
          </cell>
          <cell r="D76">
            <v>10.981999999999999</v>
          </cell>
          <cell r="E76">
            <v>6.3279999999999994</v>
          </cell>
          <cell r="F76">
            <v>10.333</v>
          </cell>
          <cell r="G76">
            <v>6.798</v>
          </cell>
          <cell r="H76">
            <v>9.1039999999999992</v>
          </cell>
          <cell r="I76">
            <v>7.0329999999999995</v>
          </cell>
          <cell r="J76">
            <v>7.98</v>
          </cell>
          <cell r="K76">
            <v>7.98</v>
          </cell>
          <cell r="L76">
            <v>6.8560000000000016</v>
          </cell>
          <cell r="M76">
            <v>7.0329999999999995</v>
          </cell>
        </row>
        <row r="77">
          <cell r="A77">
            <v>75</v>
          </cell>
          <cell r="B77">
            <v>11.375</v>
          </cell>
          <cell r="C77">
            <v>5.7759999999999998</v>
          </cell>
          <cell r="D77">
            <v>11.029</v>
          </cell>
          <cell r="E77">
            <v>6.2859999999999996</v>
          </cell>
          <cell r="F77">
            <v>10.39</v>
          </cell>
          <cell r="G77">
            <v>6.7669999999999995</v>
          </cell>
          <cell r="H77">
            <v>9.0839999999999996</v>
          </cell>
          <cell r="I77">
            <v>7.0510000000000002</v>
          </cell>
          <cell r="J77">
            <v>7.9930000000000003</v>
          </cell>
          <cell r="K77">
            <v>7.9930000000000003</v>
          </cell>
          <cell r="L77">
            <v>6.902000000000001</v>
          </cell>
          <cell r="M77">
            <v>7.0510000000000002</v>
          </cell>
        </row>
        <row r="78">
          <cell r="A78">
            <v>76</v>
          </cell>
          <cell r="B78">
            <v>11.303999999999998</v>
          </cell>
          <cell r="C78">
            <v>5.7210000000000001</v>
          </cell>
          <cell r="D78">
            <v>10.996</v>
          </cell>
          <cell r="E78">
            <v>6.3150000000000004</v>
          </cell>
          <cell r="F78">
            <v>10.39</v>
          </cell>
          <cell r="G78">
            <v>6.7720000000000002</v>
          </cell>
          <cell r="H78">
            <v>9.0670000000000002</v>
          </cell>
          <cell r="I78">
            <v>7.1460000000000008</v>
          </cell>
          <cell r="J78">
            <v>8.0470000000000006</v>
          </cell>
          <cell r="K78">
            <v>8.0470000000000006</v>
          </cell>
          <cell r="L78">
            <v>7.027000000000001</v>
          </cell>
          <cell r="M78">
            <v>7.1460000000000008</v>
          </cell>
        </row>
        <row r="79">
          <cell r="A79">
            <v>77</v>
          </cell>
          <cell r="B79">
            <v>11.271000000000001</v>
          </cell>
          <cell r="C79">
            <v>5.7649999999999997</v>
          </cell>
          <cell r="D79">
            <v>10.993</v>
          </cell>
          <cell r="E79">
            <v>6.3439999999999994</v>
          </cell>
          <cell r="F79">
            <v>10.414999999999999</v>
          </cell>
          <cell r="G79">
            <v>6.7649999999999997</v>
          </cell>
          <cell r="H79">
            <v>9.1280000000000001</v>
          </cell>
          <cell r="I79">
            <v>7.2040000000000006</v>
          </cell>
          <cell r="J79">
            <v>8.0860000000000003</v>
          </cell>
          <cell r="K79">
            <v>8.0860000000000003</v>
          </cell>
          <cell r="L79">
            <v>7.0440000000000005</v>
          </cell>
          <cell r="M79">
            <v>7.2040000000000006</v>
          </cell>
        </row>
        <row r="80">
          <cell r="A80">
            <v>78</v>
          </cell>
          <cell r="B80">
            <v>11.312999999999999</v>
          </cell>
          <cell r="C80">
            <v>5.8030000000000008</v>
          </cell>
          <cell r="D80">
            <v>11.027000000000001</v>
          </cell>
          <cell r="E80">
            <v>6.3659999999999997</v>
          </cell>
          <cell r="F80">
            <v>10.384</v>
          </cell>
          <cell r="G80">
            <v>6.734</v>
          </cell>
          <cell r="H80">
            <v>9.1929999999999996</v>
          </cell>
          <cell r="I80">
            <v>7.2549999999999999</v>
          </cell>
          <cell r="J80">
            <v>8.0950000000000006</v>
          </cell>
          <cell r="K80">
            <v>8.0950000000000006</v>
          </cell>
          <cell r="L80">
            <v>6.9970000000000017</v>
          </cell>
          <cell r="M80">
            <v>7.2549999999999999</v>
          </cell>
        </row>
        <row r="81">
          <cell r="A81">
            <v>79</v>
          </cell>
          <cell r="B81">
            <v>11.338999999999999</v>
          </cell>
          <cell r="C81">
            <v>5.78</v>
          </cell>
          <cell r="D81">
            <v>11.06</v>
          </cell>
          <cell r="E81">
            <v>6.3680000000000003</v>
          </cell>
          <cell r="F81">
            <v>10.348000000000001</v>
          </cell>
          <cell r="G81">
            <v>6.74</v>
          </cell>
          <cell r="H81">
            <v>9.2899999999999991</v>
          </cell>
          <cell r="I81">
            <v>7.3019999999999996</v>
          </cell>
          <cell r="J81">
            <v>8.1039999999999992</v>
          </cell>
          <cell r="K81">
            <v>8.1039999999999992</v>
          </cell>
          <cell r="L81">
            <v>6.9179999999999993</v>
          </cell>
          <cell r="M81">
            <v>7.3019999999999996</v>
          </cell>
        </row>
        <row r="82">
          <cell r="A82">
            <v>80</v>
          </cell>
          <cell r="B82">
            <v>11.288</v>
          </cell>
          <cell r="C82">
            <v>5.8339999999999996</v>
          </cell>
          <cell r="D82">
            <v>11.141999999999999</v>
          </cell>
          <cell r="E82">
            <v>6.359</v>
          </cell>
          <cell r="F82">
            <v>10.356999999999999</v>
          </cell>
          <cell r="G82">
            <v>6.7720000000000002</v>
          </cell>
          <cell r="H82">
            <v>9.3409999999999993</v>
          </cell>
          <cell r="I82">
            <v>7.3260000000000005</v>
          </cell>
          <cell r="J82">
            <v>8.18</v>
          </cell>
          <cell r="K82">
            <v>8.18</v>
          </cell>
          <cell r="L82">
            <v>7.0190000000000001</v>
          </cell>
          <cell r="M82">
            <v>7.3260000000000005</v>
          </cell>
        </row>
        <row r="83">
          <cell r="A83">
            <v>81</v>
          </cell>
          <cell r="B83">
            <v>11.327999999999999</v>
          </cell>
          <cell r="C83">
            <v>5.8539999999999992</v>
          </cell>
          <cell r="D83">
            <v>11.148</v>
          </cell>
          <cell r="E83">
            <v>6.3620000000000001</v>
          </cell>
          <cell r="F83">
            <v>10.381</v>
          </cell>
          <cell r="G83">
            <v>6.7539999999999996</v>
          </cell>
          <cell r="H83">
            <v>9.41</v>
          </cell>
          <cell r="I83">
            <v>7.3330000000000002</v>
          </cell>
          <cell r="J83">
            <v>8.24</v>
          </cell>
          <cell r="K83">
            <v>8.24</v>
          </cell>
          <cell r="L83">
            <v>7.07</v>
          </cell>
          <cell r="M83">
            <v>7.3330000000000002</v>
          </cell>
        </row>
        <row r="84">
          <cell r="A84">
            <v>82</v>
          </cell>
          <cell r="B84">
            <v>11.332000000000001</v>
          </cell>
          <cell r="C84">
            <v>5.8629999999999995</v>
          </cell>
          <cell r="D84">
            <v>11.12</v>
          </cell>
          <cell r="E84">
            <v>6.3840000000000003</v>
          </cell>
          <cell r="F84">
            <v>10.340999999999999</v>
          </cell>
          <cell r="G84">
            <v>6.6920000000000002</v>
          </cell>
          <cell r="H84">
            <v>9.5920000000000005</v>
          </cell>
          <cell r="I84">
            <v>7.3480000000000008</v>
          </cell>
          <cell r="J84">
            <v>8.3209999999999997</v>
          </cell>
          <cell r="K84">
            <v>8.3209999999999997</v>
          </cell>
          <cell r="L84">
            <v>7.0499999999999989</v>
          </cell>
          <cell r="M84">
            <v>7.3480000000000008</v>
          </cell>
        </row>
        <row r="85">
          <cell r="A85">
            <v>83</v>
          </cell>
          <cell r="B85">
            <v>11.391999999999999</v>
          </cell>
          <cell r="C85">
            <v>5.8780000000000001</v>
          </cell>
          <cell r="D85">
            <v>11.186</v>
          </cell>
          <cell r="E85">
            <v>6.3550000000000004</v>
          </cell>
          <cell r="F85">
            <v>10.403</v>
          </cell>
          <cell r="G85">
            <v>6.665</v>
          </cell>
          <cell r="H85">
            <v>9.7140000000000004</v>
          </cell>
          <cell r="I85">
            <v>7.3480000000000008</v>
          </cell>
          <cell r="J85">
            <v>8.4009999999999998</v>
          </cell>
          <cell r="K85">
            <v>8.4009999999999998</v>
          </cell>
          <cell r="L85">
            <v>7.0879999999999992</v>
          </cell>
          <cell r="M85">
            <v>7.3480000000000008</v>
          </cell>
        </row>
        <row r="86">
          <cell r="A86">
            <v>84</v>
          </cell>
          <cell r="B86">
            <v>11.423999999999999</v>
          </cell>
          <cell r="C86">
            <v>5.923</v>
          </cell>
          <cell r="D86">
            <v>11.166</v>
          </cell>
          <cell r="E86">
            <v>6.3040000000000003</v>
          </cell>
          <cell r="F86">
            <v>10.444000000000001</v>
          </cell>
          <cell r="G86">
            <v>6.7050000000000001</v>
          </cell>
          <cell r="H86">
            <v>9.798</v>
          </cell>
          <cell r="I86">
            <v>7.3970000000000002</v>
          </cell>
          <cell r="J86">
            <v>8.4610000000000003</v>
          </cell>
          <cell r="K86">
            <v>8.4610000000000003</v>
          </cell>
          <cell r="L86">
            <v>7.1240000000000006</v>
          </cell>
          <cell r="M86">
            <v>7.3970000000000002</v>
          </cell>
        </row>
        <row r="87">
          <cell r="A87">
            <v>85</v>
          </cell>
          <cell r="B87">
            <v>11.483000000000001</v>
          </cell>
          <cell r="C87">
            <v>5.9179999999999993</v>
          </cell>
          <cell r="D87">
            <v>11.123999999999999</v>
          </cell>
          <cell r="E87">
            <v>6.282</v>
          </cell>
          <cell r="F87">
            <v>10.465999999999999</v>
          </cell>
          <cell r="G87">
            <v>6.7450000000000001</v>
          </cell>
          <cell r="H87">
            <v>9.891</v>
          </cell>
          <cell r="I87">
            <v>7.415</v>
          </cell>
          <cell r="J87">
            <v>8.5259999999999998</v>
          </cell>
          <cell r="K87">
            <v>8.5259999999999998</v>
          </cell>
          <cell r="L87">
            <v>7.1609999999999996</v>
          </cell>
          <cell r="M87">
            <v>7.415</v>
          </cell>
        </row>
        <row r="88">
          <cell r="A88">
            <v>86</v>
          </cell>
          <cell r="B88">
            <v>11.553999999999998</v>
          </cell>
          <cell r="C88">
            <v>5.9090000000000007</v>
          </cell>
          <cell r="D88">
            <v>11.135</v>
          </cell>
          <cell r="E88">
            <v>6.2509999999999994</v>
          </cell>
          <cell r="F88">
            <v>10.465999999999999</v>
          </cell>
          <cell r="G88">
            <v>6.7189999999999994</v>
          </cell>
          <cell r="H88">
            <v>9.9139999999999997</v>
          </cell>
          <cell r="I88">
            <v>7.3879999999999999</v>
          </cell>
          <cell r="J88">
            <v>8.5739999999999998</v>
          </cell>
          <cell r="K88">
            <v>8.5739999999999998</v>
          </cell>
          <cell r="L88">
            <v>7.234</v>
          </cell>
          <cell r="M88">
            <v>7.3879999999999999</v>
          </cell>
        </row>
        <row r="89">
          <cell r="A89">
            <v>87</v>
          </cell>
          <cell r="B89">
            <v>11.585000000000001</v>
          </cell>
          <cell r="C89">
            <v>5.8979999999999997</v>
          </cell>
          <cell r="D89">
            <v>11.193000000000001</v>
          </cell>
          <cell r="E89">
            <v>6.2479999999999993</v>
          </cell>
          <cell r="F89">
            <v>10.541</v>
          </cell>
          <cell r="G89">
            <v>6.7119999999999997</v>
          </cell>
          <cell r="H89">
            <v>9.9510000000000005</v>
          </cell>
          <cell r="I89">
            <v>7.4480000000000004</v>
          </cell>
          <cell r="J89">
            <v>8.6359999999999992</v>
          </cell>
          <cell r="K89">
            <v>8.6359999999999992</v>
          </cell>
          <cell r="L89">
            <v>7.320999999999998</v>
          </cell>
          <cell r="M89">
            <v>7.4480000000000004</v>
          </cell>
        </row>
        <row r="90">
          <cell r="A90">
            <v>88</v>
          </cell>
          <cell r="B90">
            <v>11.587</v>
          </cell>
          <cell r="C90">
            <v>5.9130000000000003</v>
          </cell>
          <cell r="D90">
            <v>11.31</v>
          </cell>
          <cell r="E90">
            <v>6.2240000000000002</v>
          </cell>
          <cell r="F90">
            <v>10.528</v>
          </cell>
          <cell r="G90">
            <v>6.6980000000000004</v>
          </cell>
          <cell r="H90">
            <v>9.9740000000000002</v>
          </cell>
          <cell r="I90">
            <v>7.5570000000000004</v>
          </cell>
          <cell r="J90">
            <v>8.6780000000000008</v>
          </cell>
          <cell r="K90">
            <v>8.6780000000000008</v>
          </cell>
          <cell r="L90">
            <v>7.3820000000000014</v>
          </cell>
          <cell r="M90">
            <v>7.5570000000000004</v>
          </cell>
        </row>
        <row r="91">
          <cell r="A91">
            <v>89</v>
          </cell>
          <cell r="B91">
            <v>11.574000000000002</v>
          </cell>
          <cell r="C91">
            <v>5.8889999999999993</v>
          </cell>
          <cell r="D91">
            <v>11.364000000000001</v>
          </cell>
          <cell r="E91">
            <v>6.2110000000000003</v>
          </cell>
          <cell r="F91">
            <v>10.503</v>
          </cell>
          <cell r="G91">
            <v>6.6869999999999994</v>
          </cell>
          <cell r="H91">
            <v>10.055</v>
          </cell>
          <cell r="I91">
            <v>7.5830000000000002</v>
          </cell>
          <cell r="J91">
            <v>8.6980000000000004</v>
          </cell>
          <cell r="K91">
            <v>8.6980000000000004</v>
          </cell>
          <cell r="L91">
            <v>7.3410000000000011</v>
          </cell>
          <cell r="M91">
            <v>7.5830000000000002</v>
          </cell>
        </row>
        <row r="92">
          <cell r="A92">
            <v>90</v>
          </cell>
          <cell r="B92">
            <v>11.468</v>
          </cell>
          <cell r="C92">
            <v>5.8829999999999991</v>
          </cell>
          <cell r="D92">
            <v>11.446000000000002</v>
          </cell>
          <cell r="E92">
            <v>6.1370000000000005</v>
          </cell>
          <cell r="F92">
            <v>10.526</v>
          </cell>
          <cell r="G92">
            <v>6.6229999999999993</v>
          </cell>
          <cell r="H92">
            <v>10.148</v>
          </cell>
          <cell r="I92">
            <v>7.5790000000000006</v>
          </cell>
          <cell r="J92">
            <v>8.7029999999999994</v>
          </cell>
          <cell r="K92">
            <v>8.7029999999999994</v>
          </cell>
          <cell r="L92">
            <v>7.2579999999999991</v>
          </cell>
          <cell r="M92">
            <v>7.5790000000000006</v>
          </cell>
        </row>
        <row r="93">
          <cell r="A93">
            <v>91</v>
          </cell>
          <cell r="B93">
            <v>11.413</v>
          </cell>
          <cell r="C93">
            <v>5.8689999999999998</v>
          </cell>
          <cell r="D93">
            <v>11.492000000000001</v>
          </cell>
          <cell r="E93">
            <v>6.1460000000000008</v>
          </cell>
          <cell r="F93">
            <v>10.563000000000001</v>
          </cell>
          <cell r="G93">
            <v>6.5969999999999995</v>
          </cell>
          <cell r="H93">
            <v>10.222</v>
          </cell>
          <cell r="I93">
            <v>7.5990000000000002</v>
          </cell>
          <cell r="J93">
            <v>8.7469999999999999</v>
          </cell>
          <cell r="K93">
            <v>8.7469999999999999</v>
          </cell>
          <cell r="L93">
            <v>7.2720000000000002</v>
          </cell>
          <cell r="M93">
            <v>7.5990000000000002</v>
          </cell>
        </row>
        <row r="94">
          <cell r="A94">
            <v>92</v>
          </cell>
          <cell r="B94">
            <v>11.381</v>
          </cell>
          <cell r="C94">
            <v>5.8320000000000007</v>
          </cell>
          <cell r="D94">
            <v>11.439</v>
          </cell>
          <cell r="E94">
            <v>6.1910000000000007</v>
          </cell>
          <cell r="F94">
            <v>10.574</v>
          </cell>
          <cell r="G94">
            <v>6.5790000000000006</v>
          </cell>
          <cell r="H94">
            <v>10.304</v>
          </cell>
          <cell r="I94">
            <v>7.6519999999999992</v>
          </cell>
          <cell r="J94">
            <v>8.7560000000000002</v>
          </cell>
          <cell r="K94">
            <v>8.7560000000000002</v>
          </cell>
          <cell r="L94">
            <v>7.2080000000000002</v>
          </cell>
          <cell r="M94">
            <v>7.6519999999999992</v>
          </cell>
        </row>
        <row r="95">
          <cell r="A95">
            <v>93</v>
          </cell>
          <cell r="B95">
            <v>11.468</v>
          </cell>
          <cell r="C95">
            <v>5.8209999999999997</v>
          </cell>
          <cell r="D95">
            <v>11.356999999999999</v>
          </cell>
          <cell r="E95">
            <v>6.2479999999999993</v>
          </cell>
          <cell r="F95">
            <v>10.57</v>
          </cell>
          <cell r="G95">
            <v>6.5589999999999993</v>
          </cell>
          <cell r="H95">
            <v>10.385999999999999</v>
          </cell>
          <cell r="I95">
            <v>7.6849999999999996</v>
          </cell>
          <cell r="J95">
            <v>8.7910000000000004</v>
          </cell>
          <cell r="K95">
            <v>8.7910000000000004</v>
          </cell>
          <cell r="L95">
            <v>7.1960000000000015</v>
          </cell>
          <cell r="M95">
            <v>7.6849999999999996</v>
          </cell>
        </row>
        <row r="96">
          <cell r="A96">
            <v>94</v>
          </cell>
          <cell r="B96">
            <v>11.484999999999999</v>
          </cell>
          <cell r="C96">
            <v>5.8309999999999995</v>
          </cell>
          <cell r="D96">
            <v>11.341000000000001</v>
          </cell>
          <cell r="E96">
            <v>6.3460000000000001</v>
          </cell>
          <cell r="F96">
            <v>10.507999999999999</v>
          </cell>
          <cell r="G96">
            <v>6.55</v>
          </cell>
          <cell r="H96">
            <v>10.420999999999999</v>
          </cell>
          <cell r="I96">
            <v>7.7490000000000006</v>
          </cell>
          <cell r="J96">
            <v>8.7609999999999992</v>
          </cell>
          <cell r="K96">
            <v>8.7609999999999992</v>
          </cell>
          <cell r="L96">
            <v>7.1009999999999991</v>
          </cell>
          <cell r="M96">
            <v>7.7490000000000006</v>
          </cell>
        </row>
        <row r="97">
          <cell r="A97">
            <v>95</v>
          </cell>
          <cell r="B97">
            <v>11.437000000000001</v>
          </cell>
          <cell r="C97">
            <v>5.8290000000000006</v>
          </cell>
          <cell r="D97">
            <v>11.359000000000002</v>
          </cell>
          <cell r="E97">
            <v>6.3569999999999993</v>
          </cell>
          <cell r="F97">
            <v>10.561</v>
          </cell>
          <cell r="G97">
            <v>6.585</v>
          </cell>
          <cell r="H97">
            <v>10.423999999999999</v>
          </cell>
          <cell r="I97">
            <v>7.76</v>
          </cell>
          <cell r="J97">
            <v>8.7140000000000004</v>
          </cell>
          <cell r="K97">
            <v>8.7140000000000004</v>
          </cell>
          <cell r="L97">
            <v>7.0040000000000013</v>
          </cell>
          <cell r="M97">
            <v>7.76</v>
          </cell>
        </row>
        <row r="98">
          <cell r="A98">
            <v>96</v>
          </cell>
          <cell r="B98">
            <v>11.395</v>
          </cell>
          <cell r="C98">
            <v>5.8670000000000009</v>
          </cell>
          <cell r="D98">
            <v>11.275</v>
          </cell>
          <cell r="E98">
            <v>6.3859999999999992</v>
          </cell>
          <cell r="F98">
            <v>10.513999999999999</v>
          </cell>
          <cell r="G98">
            <v>6.5359999999999996</v>
          </cell>
          <cell r="H98">
            <v>10.39</v>
          </cell>
          <cell r="I98">
            <v>7.7579999999999991</v>
          </cell>
          <cell r="J98">
            <v>8.7469999999999999</v>
          </cell>
          <cell r="K98">
            <v>8.7469999999999999</v>
          </cell>
          <cell r="L98">
            <v>7.1039999999999992</v>
          </cell>
          <cell r="M98">
            <v>7.7579999999999991</v>
          </cell>
        </row>
        <row r="99">
          <cell r="A99">
            <v>97</v>
          </cell>
          <cell r="B99">
            <v>11.457000000000001</v>
          </cell>
          <cell r="C99">
            <v>5.9090000000000007</v>
          </cell>
          <cell r="D99">
            <v>11.184000000000001</v>
          </cell>
          <cell r="E99">
            <v>6.4039999999999999</v>
          </cell>
          <cell r="F99">
            <v>10.505000000000001</v>
          </cell>
          <cell r="G99">
            <v>6.5370000000000008</v>
          </cell>
          <cell r="H99">
            <v>10.361000000000001</v>
          </cell>
          <cell r="I99">
            <v>7.7409999999999997</v>
          </cell>
          <cell r="J99">
            <v>8.8010000000000002</v>
          </cell>
          <cell r="K99">
            <v>8.8010000000000002</v>
          </cell>
          <cell r="L99">
            <v>7.2409999999999997</v>
          </cell>
          <cell r="M99">
            <v>7.7409999999999997</v>
          </cell>
        </row>
        <row r="100">
          <cell r="A100">
            <v>98</v>
          </cell>
          <cell r="B100">
            <v>11.408000000000001</v>
          </cell>
          <cell r="C100">
            <v>5.9160000000000004</v>
          </cell>
          <cell r="D100">
            <v>11.244</v>
          </cell>
          <cell r="E100">
            <v>6.3879999999999999</v>
          </cell>
          <cell r="F100">
            <v>10.500999999999999</v>
          </cell>
          <cell r="G100">
            <v>6.5760000000000005</v>
          </cell>
          <cell r="H100">
            <v>10.25</v>
          </cell>
          <cell r="I100">
            <v>7.7210000000000001</v>
          </cell>
          <cell r="J100">
            <v>8.8719999999999999</v>
          </cell>
          <cell r="K100">
            <v>8.8719999999999999</v>
          </cell>
          <cell r="L100">
            <v>7.4939999999999998</v>
          </cell>
          <cell r="M100">
            <v>7.7210000000000001</v>
          </cell>
        </row>
        <row r="101">
          <cell r="A101">
            <v>99</v>
          </cell>
          <cell r="B101">
            <v>11.361000000000001</v>
          </cell>
          <cell r="C101">
            <v>5.9489999999999998</v>
          </cell>
          <cell r="D101">
            <v>11.286000000000001</v>
          </cell>
          <cell r="E101">
            <v>6.3970000000000002</v>
          </cell>
          <cell r="F101">
            <v>10.561</v>
          </cell>
          <cell r="G101">
            <v>6.61</v>
          </cell>
          <cell r="H101">
            <v>10.141999999999999</v>
          </cell>
          <cell r="I101">
            <v>7.7270000000000003</v>
          </cell>
          <cell r="J101">
            <v>8.923</v>
          </cell>
          <cell r="K101">
            <v>8.923</v>
          </cell>
          <cell r="L101">
            <v>7.7040000000000006</v>
          </cell>
          <cell r="M101">
            <v>7.7270000000000003</v>
          </cell>
        </row>
        <row r="102">
          <cell r="A102">
            <v>100</v>
          </cell>
          <cell r="B102">
            <v>11.414999999999999</v>
          </cell>
          <cell r="C102">
            <v>5.9740000000000002</v>
          </cell>
          <cell r="D102">
            <v>11.291</v>
          </cell>
          <cell r="E102">
            <v>6.3840000000000003</v>
          </cell>
          <cell r="F102">
            <v>10.603</v>
          </cell>
          <cell r="G102">
            <v>6.6989999999999998</v>
          </cell>
          <cell r="H102">
            <v>10.067</v>
          </cell>
          <cell r="I102">
            <v>7.7759999999999998</v>
          </cell>
          <cell r="J102">
            <v>9</v>
          </cell>
          <cell r="K102">
            <v>9</v>
          </cell>
          <cell r="L102">
            <v>7.9329999999999998</v>
          </cell>
          <cell r="M102">
            <v>7.7759999999999998</v>
          </cell>
        </row>
        <row r="103">
          <cell r="A103">
            <v>101</v>
          </cell>
          <cell r="B103">
            <v>11.47</v>
          </cell>
          <cell r="C103">
            <v>6.0860000000000003</v>
          </cell>
          <cell r="D103">
            <v>11.312999999999999</v>
          </cell>
          <cell r="E103">
            <v>6.4440000000000008</v>
          </cell>
          <cell r="F103">
            <v>10.657999999999999</v>
          </cell>
          <cell r="G103">
            <v>6.6739999999999995</v>
          </cell>
          <cell r="H103">
            <v>9.9649999999999999</v>
          </cell>
          <cell r="I103">
            <v>7.8469999999999995</v>
          </cell>
          <cell r="J103">
            <v>9.0440000000000005</v>
          </cell>
          <cell r="K103">
            <v>9.0440000000000005</v>
          </cell>
          <cell r="L103">
            <v>8.1230000000000011</v>
          </cell>
          <cell r="M103">
            <v>7.8469999999999995</v>
          </cell>
        </row>
        <row r="104">
          <cell r="A104">
            <v>102</v>
          </cell>
          <cell r="B104">
            <v>11.556999999999999</v>
          </cell>
          <cell r="C104">
            <v>6.0869999999999997</v>
          </cell>
          <cell r="D104">
            <v>11.248000000000001</v>
          </cell>
          <cell r="E104">
            <v>6.5079999999999991</v>
          </cell>
          <cell r="F104">
            <v>10.628</v>
          </cell>
          <cell r="G104">
            <v>6.6760000000000002</v>
          </cell>
          <cell r="H104">
            <v>9.907</v>
          </cell>
          <cell r="I104">
            <v>7.9559999999999995</v>
          </cell>
          <cell r="J104">
            <v>9.0289999999999999</v>
          </cell>
          <cell r="K104">
            <v>9.0289999999999999</v>
          </cell>
          <cell r="L104">
            <v>8.1509999999999998</v>
          </cell>
          <cell r="M104">
            <v>7.9559999999999995</v>
          </cell>
        </row>
        <row r="105">
          <cell r="A105">
            <v>103</v>
          </cell>
          <cell r="B105">
            <v>11.545999999999999</v>
          </cell>
          <cell r="C105">
            <v>6.1530000000000005</v>
          </cell>
          <cell r="D105">
            <v>11.193000000000001</v>
          </cell>
          <cell r="E105">
            <v>6.5340000000000007</v>
          </cell>
          <cell r="F105">
            <v>10.686999999999999</v>
          </cell>
          <cell r="G105">
            <v>6.71</v>
          </cell>
          <cell r="H105">
            <v>9.86</v>
          </cell>
          <cell r="I105">
            <v>8.0109999999999992</v>
          </cell>
          <cell r="J105">
            <v>9.0399999999999991</v>
          </cell>
          <cell r="K105">
            <v>9.0399999999999991</v>
          </cell>
          <cell r="L105">
            <v>8.2199999999999989</v>
          </cell>
          <cell r="M105">
            <v>8.0109999999999992</v>
          </cell>
        </row>
        <row r="106">
          <cell r="A106">
            <v>104</v>
          </cell>
          <cell r="B106">
            <v>11.463999999999999</v>
          </cell>
          <cell r="C106">
            <v>6.2189999999999994</v>
          </cell>
          <cell r="D106">
            <v>11.224</v>
          </cell>
          <cell r="E106">
            <v>6.6140000000000008</v>
          </cell>
          <cell r="F106">
            <v>10.679</v>
          </cell>
          <cell r="G106">
            <v>6.7319999999999993</v>
          </cell>
          <cell r="H106">
            <v>9.8620000000000001</v>
          </cell>
          <cell r="I106">
            <v>7.9640000000000004</v>
          </cell>
          <cell r="J106">
            <v>9.077</v>
          </cell>
          <cell r="K106">
            <v>9.077</v>
          </cell>
          <cell r="L106">
            <v>8.2919999999999998</v>
          </cell>
          <cell r="M106">
            <v>7.9640000000000004</v>
          </cell>
        </row>
        <row r="107">
          <cell r="A107">
            <v>105</v>
          </cell>
          <cell r="B107">
            <v>11.431999999999999</v>
          </cell>
          <cell r="C107">
            <v>6.2129999999999992</v>
          </cell>
          <cell r="D107">
            <v>11.321999999999999</v>
          </cell>
          <cell r="E107">
            <v>6.6449999999999996</v>
          </cell>
          <cell r="F107">
            <v>10.67</v>
          </cell>
          <cell r="G107">
            <v>6.7249999999999996</v>
          </cell>
          <cell r="H107">
            <v>9.8320000000000007</v>
          </cell>
          <cell r="I107">
            <v>7.9339999999999993</v>
          </cell>
          <cell r="J107">
            <v>9.0660000000000007</v>
          </cell>
          <cell r="K107">
            <v>9.0660000000000007</v>
          </cell>
          <cell r="L107">
            <v>8.3000000000000007</v>
          </cell>
          <cell r="M107">
            <v>7.9339999999999993</v>
          </cell>
        </row>
        <row r="108">
          <cell r="A108">
            <v>106</v>
          </cell>
          <cell r="B108">
            <v>11.366</v>
          </cell>
          <cell r="C108">
            <v>6.1749999999999998</v>
          </cell>
          <cell r="D108">
            <v>11.422999999999998</v>
          </cell>
          <cell r="E108">
            <v>6.6669999999999998</v>
          </cell>
          <cell r="F108">
            <v>10.619</v>
          </cell>
          <cell r="G108">
            <v>6.7629999999999999</v>
          </cell>
          <cell r="H108">
            <v>9.8710000000000004</v>
          </cell>
          <cell r="I108">
            <v>7.9529999999999994</v>
          </cell>
          <cell r="J108">
            <v>9.0980000000000008</v>
          </cell>
          <cell r="K108">
            <v>9.0980000000000008</v>
          </cell>
          <cell r="L108">
            <v>8.3250000000000011</v>
          </cell>
          <cell r="M108">
            <v>7.9529999999999994</v>
          </cell>
        </row>
        <row r="109">
          <cell r="A109">
            <v>107</v>
          </cell>
          <cell r="B109">
            <v>11.443000000000001</v>
          </cell>
          <cell r="C109">
            <v>6.1620000000000008</v>
          </cell>
          <cell r="D109">
            <v>11.443000000000001</v>
          </cell>
          <cell r="E109">
            <v>6.6849999999999996</v>
          </cell>
          <cell r="F109">
            <v>10.676</v>
          </cell>
          <cell r="G109">
            <v>6.7780000000000005</v>
          </cell>
          <cell r="H109">
            <v>9.9109999999999996</v>
          </cell>
          <cell r="I109">
            <v>7.9440000000000008</v>
          </cell>
          <cell r="J109">
            <v>9.1820000000000004</v>
          </cell>
          <cell r="K109">
            <v>9.1820000000000004</v>
          </cell>
          <cell r="L109">
            <v>8.4530000000000012</v>
          </cell>
          <cell r="M109">
            <v>7.9440000000000008</v>
          </cell>
        </row>
        <row r="110">
          <cell r="A110">
            <v>108</v>
          </cell>
          <cell r="B110">
            <v>11.497</v>
          </cell>
          <cell r="C110">
            <v>6.1329999999999991</v>
          </cell>
          <cell r="D110">
            <v>11.352</v>
          </cell>
          <cell r="E110">
            <v>6.6630000000000003</v>
          </cell>
          <cell r="F110">
            <v>10.723000000000001</v>
          </cell>
          <cell r="G110">
            <v>6.8559999999999999</v>
          </cell>
          <cell r="H110">
            <v>9.9160000000000004</v>
          </cell>
          <cell r="I110">
            <v>7.9339999999999993</v>
          </cell>
          <cell r="J110">
            <v>9.2729999999999997</v>
          </cell>
          <cell r="K110">
            <v>9.2729999999999997</v>
          </cell>
          <cell r="L110">
            <v>8.629999999999999</v>
          </cell>
          <cell r="M110">
            <v>7.9339999999999993</v>
          </cell>
        </row>
        <row r="111">
          <cell r="A111">
            <v>109</v>
          </cell>
          <cell r="B111">
            <v>11.498999999999999</v>
          </cell>
          <cell r="C111">
            <v>6.1059999999999999</v>
          </cell>
          <cell r="D111">
            <v>11.308</v>
          </cell>
          <cell r="E111">
            <v>6.6669999999999998</v>
          </cell>
          <cell r="F111">
            <v>10.754</v>
          </cell>
          <cell r="G111">
            <v>6.96</v>
          </cell>
          <cell r="H111">
            <v>9.9600000000000009</v>
          </cell>
          <cell r="I111">
            <v>7.9179999999999993</v>
          </cell>
          <cell r="J111">
            <v>9.3239999999999998</v>
          </cell>
          <cell r="K111">
            <v>9.3239999999999998</v>
          </cell>
          <cell r="L111">
            <v>8.6879999999999988</v>
          </cell>
          <cell r="M111">
            <v>7.9179999999999993</v>
          </cell>
        </row>
        <row r="112">
          <cell r="A112">
            <v>110</v>
          </cell>
          <cell r="B112">
            <v>11.463000000000001</v>
          </cell>
          <cell r="C112">
            <v>6.06</v>
          </cell>
          <cell r="D112">
            <v>11.324000000000002</v>
          </cell>
          <cell r="E112">
            <v>6.6720000000000006</v>
          </cell>
          <cell r="F112">
            <v>10.831</v>
          </cell>
          <cell r="G112">
            <v>7.0129999999999999</v>
          </cell>
          <cell r="H112">
            <v>9.9450000000000003</v>
          </cell>
          <cell r="I112">
            <v>7.923</v>
          </cell>
          <cell r="J112">
            <v>9.3879999999999999</v>
          </cell>
          <cell r="K112">
            <v>9.3879999999999999</v>
          </cell>
          <cell r="L112">
            <v>8.8309999999999995</v>
          </cell>
          <cell r="M112">
            <v>7.923</v>
          </cell>
        </row>
        <row r="113">
          <cell r="A113">
            <v>111</v>
          </cell>
          <cell r="B113">
            <v>11.498999999999999</v>
          </cell>
          <cell r="C113">
            <v>5.9960000000000004</v>
          </cell>
          <cell r="D113">
            <v>11.306000000000001</v>
          </cell>
          <cell r="E113">
            <v>6.6679999999999993</v>
          </cell>
          <cell r="F113">
            <v>10.913</v>
          </cell>
          <cell r="G113">
            <v>7.0470000000000006</v>
          </cell>
          <cell r="H113">
            <v>9.984</v>
          </cell>
          <cell r="I113">
            <v>7.9640000000000004</v>
          </cell>
          <cell r="J113">
            <v>9.4130000000000003</v>
          </cell>
          <cell r="K113">
            <v>9.4130000000000003</v>
          </cell>
          <cell r="L113">
            <v>8.8420000000000005</v>
          </cell>
          <cell r="M113">
            <v>7.9640000000000004</v>
          </cell>
        </row>
        <row r="114">
          <cell r="A114">
            <v>112</v>
          </cell>
          <cell r="B114">
            <v>11.431999999999999</v>
          </cell>
          <cell r="C114">
            <v>5.9510000000000005</v>
          </cell>
          <cell r="D114">
            <v>11.33</v>
          </cell>
          <cell r="E114">
            <v>6.7010000000000005</v>
          </cell>
          <cell r="F114">
            <v>10.885</v>
          </cell>
          <cell r="G114">
            <v>7.0779999999999994</v>
          </cell>
          <cell r="H114">
            <v>10.055</v>
          </cell>
          <cell r="I114">
            <v>8.0150000000000006</v>
          </cell>
          <cell r="J114">
            <v>9.4480000000000004</v>
          </cell>
          <cell r="K114">
            <v>9.4480000000000004</v>
          </cell>
          <cell r="L114">
            <v>8.8410000000000011</v>
          </cell>
          <cell r="M114">
            <v>8.0150000000000006</v>
          </cell>
        </row>
        <row r="115">
          <cell r="A115">
            <v>113</v>
          </cell>
          <cell r="B115">
            <v>11.497</v>
          </cell>
          <cell r="C115">
            <v>5.923</v>
          </cell>
          <cell r="D115">
            <v>11.404</v>
          </cell>
          <cell r="E115">
            <v>6.6780000000000008</v>
          </cell>
          <cell r="F115">
            <v>10.832000000000001</v>
          </cell>
          <cell r="G115">
            <v>7.1509999999999998</v>
          </cell>
          <cell r="H115">
            <v>10.097</v>
          </cell>
          <cell r="I115">
            <v>7.9930000000000003</v>
          </cell>
          <cell r="J115">
            <v>9.4719999999999995</v>
          </cell>
          <cell r="K115">
            <v>9.4719999999999995</v>
          </cell>
          <cell r="L115">
            <v>8.8469999999999995</v>
          </cell>
          <cell r="M115">
            <v>7.9930000000000003</v>
          </cell>
        </row>
        <row r="116">
          <cell r="A116">
            <v>114</v>
          </cell>
          <cell r="B116">
            <v>11.527999999999999</v>
          </cell>
          <cell r="C116">
            <v>5.907</v>
          </cell>
          <cell r="D116">
            <v>11.388000000000002</v>
          </cell>
          <cell r="E116">
            <v>6.6560000000000006</v>
          </cell>
          <cell r="F116">
            <v>10.814</v>
          </cell>
          <cell r="G116">
            <v>7.2059999999999995</v>
          </cell>
          <cell r="H116">
            <v>10.086</v>
          </cell>
          <cell r="I116">
            <v>7.9730000000000008</v>
          </cell>
          <cell r="J116">
            <v>9.5079999999999991</v>
          </cell>
          <cell r="K116">
            <v>9.5079999999999991</v>
          </cell>
          <cell r="L116">
            <v>8.9299999999999979</v>
          </cell>
          <cell r="M116">
            <v>7.9730000000000008</v>
          </cell>
        </row>
        <row r="117">
          <cell r="A117">
            <v>115</v>
          </cell>
          <cell r="B117">
            <v>11.616</v>
          </cell>
          <cell r="C117">
            <v>5.907</v>
          </cell>
          <cell r="D117">
            <v>11.361000000000001</v>
          </cell>
          <cell r="E117">
            <v>6.61</v>
          </cell>
          <cell r="F117">
            <v>10.749000000000001</v>
          </cell>
          <cell r="G117">
            <v>7.1550000000000002</v>
          </cell>
          <cell r="H117">
            <v>10.082000000000001</v>
          </cell>
          <cell r="I117">
            <v>8.0150000000000006</v>
          </cell>
          <cell r="J117">
            <v>9.5050000000000008</v>
          </cell>
          <cell r="K117">
            <v>9.5050000000000008</v>
          </cell>
          <cell r="L117">
            <v>8.9280000000000008</v>
          </cell>
          <cell r="M117">
            <v>8.0150000000000006</v>
          </cell>
        </row>
        <row r="118">
          <cell r="A118">
            <v>116</v>
          </cell>
          <cell r="B118">
            <v>11.620999999999999</v>
          </cell>
          <cell r="C118">
            <v>5.8710000000000004</v>
          </cell>
          <cell r="D118">
            <v>11.303999999999998</v>
          </cell>
          <cell r="E118">
            <v>6.5920000000000005</v>
          </cell>
          <cell r="F118">
            <v>10.752000000000001</v>
          </cell>
          <cell r="G118">
            <v>7.1690000000000005</v>
          </cell>
          <cell r="H118">
            <v>10.132999999999999</v>
          </cell>
          <cell r="I118">
            <v>8.0150000000000006</v>
          </cell>
          <cell r="J118">
            <v>9.5570000000000004</v>
          </cell>
          <cell r="K118">
            <v>9.5570000000000004</v>
          </cell>
          <cell r="L118">
            <v>8.9810000000000016</v>
          </cell>
          <cell r="M118">
            <v>8.0150000000000006</v>
          </cell>
        </row>
        <row r="119">
          <cell r="A119">
            <v>117</v>
          </cell>
          <cell r="B119">
            <v>11.507999999999999</v>
          </cell>
          <cell r="C119">
            <v>5.843</v>
          </cell>
          <cell r="D119">
            <v>11.262</v>
          </cell>
          <cell r="E119">
            <v>6.5739999999999998</v>
          </cell>
          <cell r="F119">
            <v>10.792</v>
          </cell>
          <cell r="G119">
            <v>7.1910000000000007</v>
          </cell>
          <cell r="H119">
            <v>10.199</v>
          </cell>
          <cell r="I119">
            <v>8.0619999999999994</v>
          </cell>
          <cell r="J119">
            <v>9.5660000000000007</v>
          </cell>
          <cell r="K119">
            <v>9.5660000000000007</v>
          </cell>
          <cell r="L119">
            <v>8.9330000000000016</v>
          </cell>
          <cell r="M119">
            <v>8.0619999999999994</v>
          </cell>
        </row>
        <row r="120">
          <cell r="A120">
            <v>118</v>
          </cell>
          <cell r="B120">
            <v>11.435</v>
          </cell>
          <cell r="C120">
            <v>5.8490000000000002</v>
          </cell>
          <cell r="D120">
            <v>11.233000000000001</v>
          </cell>
          <cell r="E120">
            <v>6.5790000000000006</v>
          </cell>
          <cell r="F120">
            <v>10.76</v>
          </cell>
          <cell r="G120">
            <v>7.2040000000000006</v>
          </cell>
          <cell r="H120">
            <v>10.182</v>
          </cell>
          <cell r="I120">
            <v>8.1660000000000004</v>
          </cell>
          <cell r="J120">
            <v>9.6029999999999998</v>
          </cell>
          <cell r="K120">
            <v>9.6029999999999998</v>
          </cell>
          <cell r="L120">
            <v>9.0239999999999991</v>
          </cell>
          <cell r="M120">
            <v>8.1660000000000004</v>
          </cell>
        </row>
        <row r="121">
          <cell r="A121">
            <v>119</v>
          </cell>
          <cell r="B121">
            <v>11.388000000000002</v>
          </cell>
          <cell r="C121">
            <v>5.798</v>
          </cell>
          <cell r="D121">
            <v>11.170999999999999</v>
          </cell>
          <cell r="E121">
            <v>6.5660000000000007</v>
          </cell>
          <cell r="F121">
            <v>10.723000000000001</v>
          </cell>
          <cell r="G121">
            <v>7.3279999999999994</v>
          </cell>
          <cell r="H121">
            <v>10.189</v>
          </cell>
          <cell r="I121">
            <v>8.24</v>
          </cell>
          <cell r="J121">
            <v>9.7070000000000007</v>
          </cell>
          <cell r="K121">
            <v>9.7070000000000007</v>
          </cell>
          <cell r="L121">
            <v>9.2250000000000014</v>
          </cell>
          <cell r="M121">
            <v>8.24</v>
          </cell>
        </row>
        <row r="122">
          <cell r="A122">
            <v>120</v>
          </cell>
          <cell r="B122">
            <v>11.396999999999998</v>
          </cell>
          <cell r="C122">
            <v>5.7210000000000001</v>
          </cell>
          <cell r="D122">
            <v>11.178999999999998</v>
          </cell>
          <cell r="E122">
            <v>6.6270000000000007</v>
          </cell>
          <cell r="F122">
            <v>10.715999999999999</v>
          </cell>
          <cell r="G122">
            <v>7.4480000000000004</v>
          </cell>
          <cell r="H122">
            <v>10.279</v>
          </cell>
          <cell r="I122">
            <v>8.26</v>
          </cell>
          <cell r="J122">
            <v>9.798</v>
          </cell>
          <cell r="K122">
            <v>9.798</v>
          </cell>
          <cell r="L122">
            <v>9.3170000000000002</v>
          </cell>
          <cell r="M122">
            <v>8.26</v>
          </cell>
        </row>
        <row r="123">
          <cell r="A123">
            <v>121</v>
          </cell>
          <cell r="B123">
            <v>11.47</v>
          </cell>
          <cell r="C123">
            <v>5.6679999999999993</v>
          </cell>
          <cell r="D123">
            <v>11.170999999999999</v>
          </cell>
          <cell r="E123">
            <v>6.7289999999999992</v>
          </cell>
          <cell r="F123">
            <v>10.705</v>
          </cell>
          <cell r="G123">
            <v>7.5229999999999997</v>
          </cell>
          <cell r="H123">
            <v>10.308</v>
          </cell>
          <cell r="I123">
            <v>8.2789999999999999</v>
          </cell>
          <cell r="J123">
            <v>9.8580000000000005</v>
          </cell>
          <cell r="K123">
            <v>9.8580000000000005</v>
          </cell>
          <cell r="L123">
            <v>9.4080000000000013</v>
          </cell>
          <cell r="M123">
            <v>8.2789999999999999</v>
          </cell>
        </row>
        <row r="124">
          <cell r="A124">
            <v>122</v>
          </cell>
          <cell r="B124">
            <v>11.457000000000001</v>
          </cell>
          <cell r="C124">
            <v>5.6630000000000003</v>
          </cell>
          <cell r="D124">
            <v>11.181999999999999</v>
          </cell>
          <cell r="E124">
            <v>6.8580000000000005</v>
          </cell>
          <cell r="F124">
            <v>10.698</v>
          </cell>
          <cell r="G124">
            <v>7.5229999999999997</v>
          </cell>
          <cell r="H124">
            <v>10.337</v>
          </cell>
          <cell r="I124">
            <v>8.2590000000000003</v>
          </cell>
          <cell r="J124">
            <v>9.8940000000000001</v>
          </cell>
          <cell r="K124">
            <v>9.8940000000000001</v>
          </cell>
          <cell r="L124">
            <v>9.4510000000000005</v>
          </cell>
          <cell r="M124">
            <v>8.2590000000000003</v>
          </cell>
        </row>
        <row r="125">
          <cell r="A125">
            <v>123</v>
          </cell>
          <cell r="B125">
            <v>11.417000000000002</v>
          </cell>
          <cell r="C125">
            <v>5.6890000000000001</v>
          </cell>
          <cell r="D125">
            <v>11.209</v>
          </cell>
          <cell r="E125">
            <v>6.9649999999999999</v>
          </cell>
          <cell r="F125">
            <v>10.763</v>
          </cell>
          <cell r="G125">
            <v>7.6080000000000005</v>
          </cell>
          <cell r="H125">
            <v>10.348000000000001</v>
          </cell>
          <cell r="I125">
            <v>8.2550000000000008</v>
          </cell>
          <cell r="J125">
            <v>9.9049999999999994</v>
          </cell>
          <cell r="K125">
            <v>9.9049999999999994</v>
          </cell>
          <cell r="L125">
            <v>9.461999999999998</v>
          </cell>
          <cell r="M125">
            <v>8.2550000000000008</v>
          </cell>
        </row>
        <row r="126">
          <cell r="A126">
            <v>124</v>
          </cell>
          <cell r="B126">
            <v>11.361999999999998</v>
          </cell>
          <cell r="C126">
            <v>5.6790000000000003</v>
          </cell>
          <cell r="D126">
            <v>11.222000000000001</v>
          </cell>
          <cell r="E126">
            <v>7.0049999999999999</v>
          </cell>
          <cell r="F126">
            <v>10.853999999999999</v>
          </cell>
          <cell r="G126">
            <v>7.6140000000000008</v>
          </cell>
          <cell r="H126">
            <v>10.393000000000001</v>
          </cell>
          <cell r="I126">
            <v>8.2279999999999998</v>
          </cell>
          <cell r="J126">
            <v>9.9529999999999994</v>
          </cell>
          <cell r="K126">
            <v>9.9529999999999994</v>
          </cell>
          <cell r="L126">
            <v>9.5129999999999981</v>
          </cell>
          <cell r="M126">
            <v>8.2279999999999998</v>
          </cell>
        </row>
        <row r="127">
          <cell r="A127">
            <v>125</v>
          </cell>
          <cell r="B127">
            <v>11.31</v>
          </cell>
          <cell r="C127">
            <v>5.7210000000000001</v>
          </cell>
          <cell r="D127">
            <v>11.236999999999998</v>
          </cell>
          <cell r="E127">
            <v>6.9890000000000008</v>
          </cell>
          <cell r="F127">
            <v>10.869</v>
          </cell>
          <cell r="G127">
            <v>7.6470000000000002</v>
          </cell>
          <cell r="H127">
            <v>10.443</v>
          </cell>
          <cell r="I127">
            <v>8.202</v>
          </cell>
          <cell r="J127">
            <v>9.9779999999999998</v>
          </cell>
          <cell r="K127">
            <v>9.9779999999999998</v>
          </cell>
          <cell r="L127">
            <v>9.5129999999999999</v>
          </cell>
          <cell r="M127">
            <v>8.202</v>
          </cell>
        </row>
        <row r="128">
          <cell r="A128">
            <v>126</v>
          </cell>
          <cell r="B128">
            <v>11.300999999999998</v>
          </cell>
          <cell r="C128">
            <v>5.76</v>
          </cell>
          <cell r="D128">
            <v>11.295</v>
          </cell>
          <cell r="E128">
            <v>6.9670000000000005</v>
          </cell>
          <cell r="F128">
            <v>10.893000000000001</v>
          </cell>
          <cell r="G128">
            <v>7.665</v>
          </cell>
          <cell r="H128">
            <v>10.441000000000001</v>
          </cell>
          <cell r="I128">
            <v>8.1709999999999994</v>
          </cell>
          <cell r="J128">
            <v>10.022</v>
          </cell>
          <cell r="K128">
            <v>10.022</v>
          </cell>
          <cell r="L128">
            <v>9.6029999999999998</v>
          </cell>
          <cell r="M128">
            <v>8.1709999999999994</v>
          </cell>
        </row>
        <row r="129">
          <cell r="A129">
            <v>127</v>
          </cell>
          <cell r="B129">
            <v>11.282</v>
          </cell>
          <cell r="C129">
            <v>5.8030000000000008</v>
          </cell>
          <cell r="D129">
            <v>11.303999999999998</v>
          </cell>
          <cell r="E129">
            <v>7.0310000000000006</v>
          </cell>
          <cell r="F129">
            <v>10.952999999999999</v>
          </cell>
          <cell r="G129">
            <v>7.6780000000000008</v>
          </cell>
          <cell r="H129">
            <v>10.47</v>
          </cell>
          <cell r="I129">
            <v>8.1660000000000004</v>
          </cell>
          <cell r="J129">
            <v>9.9979999999999993</v>
          </cell>
          <cell r="K129">
            <v>9.9979999999999993</v>
          </cell>
          <cell r="L129">
            <v>9.525999999999998</v>
          </cell>
          <cell r="M129">
            <v>8.1660000000000004</v>
          </cell>
        </row>
        <row r="130">
          <cell r="A130">
            <v>128</v>
          </cell>
          <cell r="B130">
            <v>11.277000000000001</v>
          </cell>
          <cell r="C130">
            <v>5.7810000000000006</v>
          </cell>
          <cell r="D130">
            <v>11.283999999999999</v>
          </cell>
          <cell r="E130">
            <v>7.016</v>
          </cell>
          <cell r="F130">
            <v>10.958</v>
          </cell>
          <cell r="G130">
            <v>7.6869999999999994</v>
          </cell>
          <cell r="H130">
            <v>10.494</v>
          </cell>
          <cell r="I130">
            <v>8.23</v>
          </cell>
          <cell r="J130">
            <v>9.9890000000000008</v>
          </cell>
          <cell r="K130">
            <v>9.9890000000000008</v>
          </cell>
          <cell r="L130">
            <v>9.4840000000000018</v>
          </cell>
          <cell r="M130">
            <v>8.23</v>
          </cell>
        </row>
        <row r="131">
          <cell r="A131">
            <v>129</v>
          </cell>
          <cell r="B131">
            <v>11.262</v>
          </cell>
          <cell r="C131">
            <v>5.7669999999999995</v>
          </cell>
          <cell r="D131">
            <v>11.297000000000001</v>
          </cell>
          <cell r="E131">
            <v>7.0419999999999998</v>
          </cell>
          <cell r="F131">
            <v>10.901999999999999</v>
          </cell>
          <cell r="G131">
            <v>7.7050000000000001</v>
          </cell>
          <cell r="H131">
            <v>10.397</v>
          </cell>
          <cell r="I131">
            <v>8.2620000000000005</v>
          </cell>
          <cell r="J131">
            <v>10.053000000000001</v>
          </cell>
          <cell r="K131">
            <v>10.053000000000001</v>
          </cell>
          <cell r="L131">
            <v>9.7090000000000014</v>
          </cell>
          <cell r="M131">
            <v>8.2620000000000005</v>
          </cell>
        </row>
        <row r="132">
          <cell r="A132">
            <v>130</v>
          </cell>
          <cell r="B132">
            <v>11.29</v>
          </cell>
          <cell r="C132">
            <v>5.7539999999999996</v>
          </cell>
          <cell r="D132">
            <v>11.292999999999999</v>
          </cell>
          <cell r="E132">
            <v>7.0220000000000002</v>
          </cell>
          <cell r="F132">
            <v>10.836</v>
          </cell>
          <cell r="G132">
            <v>7.641</v>
          </cell>
          <cell r="H132">
            <v>10.443</v>
          </cell>
          <cell r="I132">
            <v>8.31</v>
          </cell>
          <cell r="J132">
            <v>10.069000000000001</v>
          </cell>
          <cell r="K132">
            <v>10.069000000000001</v>
          </cell>
          <cell r="L132">
            <v>9.6950000000000021</v>
          </cell>
          <cell r="M132">
            <v>8.31</v>
          </cell>
        </row>
        <row r="133">
          <cell r="A133">
            <v>131</v>
          </cell>
          <cell r="B133">
            <v>11.263999999999999</v>
          </cell>
          <cell r="C133">
            <v>5.8</v>
          </cell>
          <cell r="D133">
            <v>11.248000000000001</v>
          </cell>
          <cell r="E133">
            <v>6.9760000000000009</v>
          </cell>
          <cell r="F133">
            <v>10.843</v>
          </cell>
          <cell r="G133">
            <v>7.5879999999999992</v>
          </cell>
          <cell r="H133">
            <v>10.428000000000001</v>
          </cell>
          <cell r="I133">
            <v>8.39</v>
          </cell>
          <cell r="J133">
            <v>10.066000000000001</v>
          </cell>
          <cell r="K133">
            <v>10.066000000000001</v>
          </cell>
          <cell r="L133">
            <v>9.7040000000000006</v>
          </cell>
          <cell r="M133">
            <v>8.39</v>
          </cell>
        </row>
        <row r="134">
          <cell r="A134">
            <v>132</v>
          </cell>
          <cell r="B134">
            <v>11.251000000000001</v>
          </cell>
          <cell r="C134">
            <v>5.8209999999999997</v>
          </cell>
          <cell r="D134">
            <v>11.204000000000001</v>
          </cell>
          <cell r="E134">
            <v>7.02</v>
          </cell>
          <cell r="F134">
            <v>10.842000000000001</v>
          </cell>
          <cell r="G134">
            <v>7.6050000000000004</v>
          </cell>
          <cell r="H134">
            <v>10.441000000000001</v>
          </cell>
          <cell r="I134">
            <v>8.4429999999999996</v>
          </cell>
          <cell r="J134">
            <v>10.089</v>
          </cell>
          <cell r="K134">
            <v>10.089</v>
          </cell>
          <cell r="L134">
            <v>9.7370000000000001</v>
          </cell>
          <cell r="M134">
            <v>8.4429999999999996</v>
          </cell>
        </row>
        <row r="135">
          <cell r="A135">
            <v>133</v>
          </cell>
          <cell r="B135">
            <v>11.242000000000001</v>
          </cell>
          <cell r="C135">
            <v>5.798</v>
          </cell>
          <cell r="D135">
            <v>11.141999999999999</v>
          </cell>
          <cell r="E135">
            <v>7.1129999999999995</v>
          </cell>
          <cell r="F135">
            <v>10.858000000000001</v>
          </cell>
          <cell r="G135">
            <v>7.6760000000000002</v>
          </cell>
          <cell r="H135">
            <v>10.366</v>
          </cell>
          <cell r="I135">
            <v>8.5050000000000008</v>
          </cell>
          <cell r="J135">
            <v>10.146000000000001</v>
          </cell>
          <cell r="K135">
            <v>10.146000000000001</v>
          </cell>
          <cell r="L135">
            <v>9.9260000000000019</v>
          </cell>
          <cell r="M135">
            <v>8.5050000000000008</v>
          </cell>
        </row>
        <row r="136">
          <cell r="A136">
            <v>134</v>
          </cell>
          <cell r="B136">
            <v>11.24</v>
          </cell>
          <cell r="C136">
            <v>5.6890000000000001</v>
          </cell>
          <cell r="D136">
            <v>11.097999999999999</v>
          </cell>
          <cell r="E136">
            <v>7.1620000000000008</v>
          </cell>
          <cell r="F136">
            <v>10.874000000000001</v>
          </cell>
          <cell r="G136">
            <v>7.7579999999999991</v>
          </cell>
          <cell r="H136">
            <v>10.281000000000001</v>
          </cell>
          <cell r="I136">
            <v>8.5050000000000008</v>
          </cell>
          <cell r="J136">
            <v>10.125999999999999</v>
          </cell>
          <cell r="K136">
            <v>10.125999999999999</v>
          </cell>
          <cell r="L136">
            <v>9.9709999999999983</v>
          </cell>
          <cell r="M136">
            <v>8.5050000000000008</v>
          </cell>
        </row>
        <row r="137">
          <cell r="A137">
            <v>135</v>
          </cell>
          <cell r="B137">
            <v>11.273</v>
          </cell>
          <cell r="C137">
            <v>5.6519999999999992</v>
          </cell>
          <cell r="D137">
            <v>11.021999999999998</v>
          </cell>
          <cell r="E137">
            <v>7.2189999999999994</v>
          </cell>
          <cell r="F137">
            <v>10.794</v>
          </cell>
          <cell r="G137">
            <v>7.7889999999999997</v>
          </cell>
          <cell r="H137">
            <v>10.335000000000001</v>
          </cell>
          <cell r="I137">
            <v>8.5370000000000008</v>
          </cell>
          <cell r="J137">
            <v>10.117000000000001</v>
          </cell>
          <cell r="K137">
            <v>10.117000000000001</v>
          </cell>
          <cell r="L137">
            <v>9.8990000000000009</v>
          </cell>
          <cell r="M137">
            <v>8.5370000000000008</v>
          </cell>
        </row>
        <row r="138">
          <cell r="A138">
            <v>136</v>
          </cell>
          <cell r="B138">
            <v>11.303999999999998</v>
          </cell>
          <cell r="C138">
            <v>5.6120000000000001</v>
          </cell>
          <cell r="D138">
            <v>11.015000000000001</v>
          </cell>
          <cell r="E138">
            <v>7.2330000000000005</v>
          </cell>
          <cell r="F138">
            <v>10.734</v>
          </cell>
          <cell r="G138">
            <v>7.8290000000000006</v>
          </cell>
          <cell r="H138">
            <v>10.268000000000001</v>
          </cell>
          <cell r="I138">
            <v>8.5370000000000008</v>
          </cell>
          <cell r="J138">
            <v>10.089</v>
          </cell>
          <cell r="K138">
            <v>10.089</v>
          </cell>
          <cell r="L138">
            <v>9.91</v>
          </cell>
          <cell r="M138">
            <v>8.5370000000000008</v>
          </cell>
        </row>
        <row r="139">
          <cell r="A139">
            <v>137</v>
          </cell>
          <cell r="B139">
            <v>11.356999999999999</v>
          </cell>
          <cell r="C139">
            <v>5.5869999999999997</v>
          </cell>
          <cell r="D139">
            <v>11.015999999999998</v>
          </cell>
          <cell r="E139">
            <v>7.2309999999999999</v>
          </cell>
          <cell r="F139">
            <v>10.756</v>
          </cell>
          <cell r="G139">
            <v>7.9160000000000004</v>
          </cell>
          <cell r="H139">
            <v>10.247999999999999</v>
          </cell>
          <cell r="I139">
            <v>8.532</v>
          </cell>
          <cell r="J139">
            <v>10.061999999999999</v>
          </cell>
          <cell r="K139">
            <v>10.061999999999999</v>
          </cell>
          <cell r="L139">
            <v>9.8759999999999994</v>
          </cell>
          <cell r="M139">
            <v>8.532</v>
          </cell>
        </row>
        <row r="140">
          <cell r="A140">
            <v>138</v>
          </cell>
          <cell r="B140">
            <v>11.375</v>
          </cell>
          <cell r="C140">
            <v>5.6159999999999997</v>
          </cell>
          <cell r="D140">
            <v>11.005000000000001</v>
          </cell>
          <cell r="E140">
            <v>7.24</v>
          </cell>
          <cell r="F140">
            <v>10.74</v>
          </cell>
          <cell r="G140">
            <v>7.9619999999999997</v>
          </cell>
          <cell r="H140">
            <v>10.253</v>
          </cell>
          <cell r="I140">
            <v>8.5280000000000005</v>
          </cell>
          <cell r="J140">
            <v>10.115</v>
          </cell>
          <cell r="K140">
            <v>10.115</v>
          </cell>
          <cell r="L140">
            <v>9.9770000000000003</v>
          </cell>
          <cell r="M140">
            <v>8.5280000000000005</v>
          </cell>
        </row>
        <row r="141">
          <cell r="A141">
            <v>139</v>
          </cell>
          <cell r="B141">
            <v>11.468</v>
          </cell>
          <cell r="C141">
            <v>5.63</v>
          </cell>
          <cell r="D141">
            <v>11.007000000000001</v>
          </cell>
          <cell r="E141">
            <v>7.2260000000000009</v>
          </cell>
          <cell r="F141">
            <v>10.77</v>
          </cell>
          <cell r="G141">
            <v>7.9960000000000004</v>
          </cell>
          <cell r="H141">
            <v>10.196999999999999</v>
          </cell>
          <cell r="I141">
            <v>8.5340000000000007</v>
          </cell>
          <cell r="J141">
            <v>10.196999999999999</v>
          </cell>
          <cell r="K141">
            <v>10.196999999999999</v>
          </cell>
          <cell r="L141">
            <v>10.196999999999999</v>
          </cell>
          <cell r="M141">
            <v>8.5340000000000007</v>
          </cell>
        </row>
        <row r="142">
          <cell r="A142">
            <v>140</v>
          </cell>
          <cell r="B142">
            <v>11.498999999999999</v>
          </cell>
          <cell r="C142">
            <v>5.67</v>
          </cell>
          <cell r="D142">
            <v>10.98</v>
          </cell>
          <cell r="E142">
            <v>7.2309999999999999</v>
          </cell>
          <cell r="F142">
            <v>10.773999999999999</v>
          </cell>
          <cell r="G142">
            <v>7.9870000000000001</v>
          </cell>
          <cell r="H142">
            <v>10.182</v>
          </cell>
          <cell r="I142">
            <v>8.577</v>
          </cell>
          <cell r="J142">
            <v>10.259</v>
          </cell>
          <cell r="K142">
            <v>10.259</v>
          </cell>
          <cell r="L142">
            <v>10.182</v>
          </cell>
          <cell r="M142">
            <v>8.577</v>
          </cell>
        </row>
        <row r="143">
          <cell r="A143">
            <v>141</v>
          </cell>
          <cell r="B143">
            <v>11.452000000000002</v>
          </cell>
          <cell r="C143">
            <v>5.6679999999999993</v>
          </cell>
          <cell r="D143">
            <v>10.949</v>
          </cell>
          <cell r="E143">
            <v>7.157</v>
          </cell>
          <cell r="F143">
            <v>10.887</v>
          </cell>
          <cell r="G143">
            <v>7.9740000000000002</v>
          </cell>
          <cell r="H143">
            <v>10.154999999999999</v>
          </cell>
          <cell r="I143">
            <v>8.5939999999999994</v>
          </cell>
          <cell r="J143">
            <v>10.275</v>
          </cell>
          <cell r="K143">
            <v>10.275</v>
          </cell>
          <cell r="L143">
            <v>10.154999999999999</v>
          </cell>
          <cell r="M143">
            <v>8.5939999999999994</v>
          </cell>
        </row>
        <row r="144">
          <cell r="A144">
            <v>142</v>
          </cell>
          <cell r="B144">
            <v>11.439</v>
          </cell>
          <cell r="C144">
            <v>5.6890000000000001</v>
          </cell>
          <cell r="D144">
            <v>10.993</v>
          </cell>
          <cell r="E144">
            <v>7.12</v>
          </cell>
          <cell r="F144">
            <v>10.946999999999999</v>
          </cell>
          <cell r="G144">
            <v>7.98</v>
          </cell>
          <cell r="H144">
            <v>10.148</v>
          </cell>
          <cell r="I144">
            <v>8.5920000000000005</v>
          </cell>
          <cell r="J144">
            <v>10.257</v>
          </cell>
          <cell r="K144">
            <v>10.257</v>
          </cell>
          <cell r="L144">
            <v>10.148</v>
          </cell>
          <cell r="M144">
            <v>8.5920000000000005</v>
          </cell>
        </row>
        <row r="145">
          <cell r="A145">
            <v>143</v>
          </cell>
          <cell r="B145">
            <v>11.435</v>
          </cell>
          <cell r="C145">
            <v>5.6539999999999999</v>
          </cell>
          <cell r="D145">
            <v>11.030999999999999</v>
          </cell>
          <cell r="E145">
            <v>7.0820000000000007</v>
          </cell>
          <cell r="F145">
            <v>10.942</v>
          </cell>
          <cell r="G145">
            <v>8.02</v>
          </cell>
          <cell r="H145">
            <v>10.138</v>
          </cell>
          <cell r="I145">
            <v>8.577</v>
          </cell>
          <cell r="J145">
            <v>10.222</v>
          </cell>
          <cell r="K145">
            <v>10.222</v>
          </cell>
          <cell r="L145">
            <v>10.138</v>
          </cell>
          <cell r="M145">
            <v>8.577</v>
          </cell>
        </row>
        <row r="146">
          <cell r="A146">
            <v>144</v>
          </cell>
          <cell r="B146">
            <v>11.437000000000001</v>
          </cell>
          <cell r="C146">
            <v>5.6280000000000001</v>
          </cell>
          <cell r="D146">
            <v>11.091000000000001</v>
          </cell>
          <cell r="E146">
            <v>7.02</v>
          </cell>
          <cell r="F146">
            <v>10.901999999999999</v>
          </cell>
          <cell r="G146">
            <v>8.0359999999999996</v>
          </cell>
          <cell r="H146">
            <v>10.148</v>
          </cell>
          <cell r="I146">
            <v>8.6389999999999993</v>
          </cell>
          <cell r="J146">
            <v>10.193</v>
          </cell>
          <cell r="K146">
            <v>10.193</v>
          </cell>
          <cell r="L146">
            <v>10.148</v>
          </cell>
          <cell r="M146">
            <v>8.6389999999999993</v>
          </cell>
        </row>
        <row r="147">
          <cell r="A147">
            <v>145</v>
          </cell>
          <cell r="B147">
            <v>11.435</v>
          </cell>
          <cell r="C147">
            <v>5.6080000000000005</v>
          </cell>
          <cell r="D147">
            <v>11.148</v>
          </cell>
          <cell r="E147">
            <v>7.0090000000000003</v>
          </cell>
          <cell r="F147">
            <v>10.911</v>
          </cell>
          <cell r="G147">
            <v>8.0660000000000007</v>
          </cell>
          <cell r="H147">
            <v>10.202</v>
          </cell>
          <cell r="I147">
            <v>8.6449999999999996</v>
          </cell>
          <cell r="J147">
            <v>10.16</v>
          </cell>
          <cell r="K147">
            <v>10.16</v>
          </cell>
          <cell r="L147">
            <v>10.118</v>
          </cell>
          <cell r="M147">
            <v>8.6449999999999996</v>
          </cell>
        </row>
        <row r="148">
          <cell r="A148">
            <v>146</v>
          </cell>
          <cell r="B148">
            <v>11.498999999999999</v>
          </cell>
          <cell r="C148">
            <v>5.5760000000000005</v>
          </cell>
          <cell r="D148">
            <v>11.170999999999999</v>
          </cell>
          <cell r="E148">
            <v>6.9730000000000008</v>
          </cell>
          <cell r="F148">
            <v>10.874000000000001</v>
          </cell>
          <cell r="G148">
            <v>8.0890000000000004</v>
          </cell>
          <cell r="H148">
            <v>10.23</v>
          </cell>
          <cell r="I148">
            <v>8.6669999999999998</v>
          </cell>
          <cell r="J148">
            <v>10.220000000000001</v>
          </cell>
          <cell r="K148">
            <v>10.220000000000001</v>
          </cell>
          <cell r="L148">
            <v>10.210000000000001</v>
          </cell>
          <cell r="M148">
            <v>8.6669999999999998</v>
          </cell>
        </row>
        <row r="149">
          <cell r="A149">
            <v>147</v>
          </cell>
          <cell r="B149">
            <v>11.577000000000002</v>
          </cell>
          <cell r="C149">
            <v>5.5389999999999997</v>
          </cell>
          <cell r="D149">
            <v>11.167999999999999</v>
          </cell>
          <cell r="E149">
            <v>6.9450000000000003</v>
          </cell>
          <cell r="F149">
            <v>10.933</v>
          </cell>
          <cell r="G149">
            <v>8.1509999999999998</v>
          </cell>
          <cell r="H149">
            <v>10.29</v>
          </cell>
          <cell r="I149">
            <v>8.6739999999999995</v>
          </cell>
          <cell r="J149">
            <v>10.26</v>
          </cell>
          <cell r="K149">
            <v>10.26</v>
          </cell>
          <cell r="L149">
            <v>10.23</v>
          </cell>
          <cell r="M149">
            <v>8.6739999999999995</v>
          </cell>
        </row>
        <row r="150">
          <cell r="A150">
            <v>148</v>
          </cell>
          <cell r="B150">
            <v>11.591999999999999</v>
          </cell>
          <cell r="C150">
            <v>5.5250000000000004</v>
          </cell>
          <cell r="D150">
            <v>11.08</v>
          </cell>
          <cell r="E150">
            <v>6.8420000000000005</v>
          </cell>
          <cell r="F150">
            <v>10.993</v>
          </cell>
          <cell r="G150">
            <v>8.1929999999999996</v>
          </cell>
          <cell r="H150">
            <v>10.275</v>
          </cell>
          <cell r="I150">
            <v>8.7230000000000008</v>
          </cell>
          <cell r="J150">
            <v>10.255000000000001</v>
          </cell>
          <cell r="K150">
            <v>10.255000000000001</v>
          </cell>
          <cell r="L150">
            <v>10.235000000000001</v>
          </cell>
          <cell r="M150">
            <v>8.7230000000000008</v>
          </cell>
        </row>
        <row r="151">
          <cell r="A151">
            <v>149</v>
          </cell>
          <cell r="B151">
            <v>11.581</v>
          </cell>
          <cell r="C151">
            <v>5.548</v>
          </cell>
          <cell r="D151">
            <v>11.033000000000001</v>
          </cell>
          <cell r="E151">
            <v>6.7579999999999991</v>
          </cell>
          <cell r="F151">
            <v>10.997999999999999</v>
          </cell>
          <cell r="G151">
            <v>8.2080000000000002</v>
          </cell>
          <cell r="H151">
            <v>10.301</v>
          </cell>
          <cell r="I151">
            <v>8.7870000000000008</v>
          </cell>
          <cell r="J151">
            <v>10.202</v>
          </cell>
          <cell r="K151">
            <v>10.202</v>
          </cell>
          <cell r="L151">
            <v>10.103</v>
          </cell>
          <cell r="M151">
            <v>8.7870000000000008</v>
          </cell>
        </row>
        <row r="152">
          <cell r="A152">
            <v>150</v>
          </cell>
          <cell r="B152">
            <v>11.565999999999999</v>
          </cell>
          <cell r="C152">
            <v>5.5060000000000002</v>
          </cell>
          <cell r="D152">
            <v>11.04</v>
          </cell>
          <cell r="E152">
            <v>6.7409999999999997</v>
          </cell>
          <cell r="F152">
            <v>10.964</v>
          </cell>
          <cell r="G152">
            <v>8.2840000000000007</v>
          </cell>
          <cell r="H152">
            <v>10.332000000000001</v>
          </cell>
          <cell r="I152">
            <v>8.8230000000000004</v>
          </cell>
          <cell r="J152">
            <v>10.224</v>
          </cell>
          <cell r="K152">
            <v>10.224</v>
          </cell>
          <cell r="L152">
            <v>10.116</v>
          </cell>
          <cell r="M152">
            <v>8.8230000000000004</v>
          </cell>
        </row>
        <row r="153">
          <cell r="A153">
            <v>151</v>
          </cell>
          <cell r="B153">
            <v>11.533999999999999</v>
          </cell>
          <cell r="C153">
            <v>5.4540000000000006</v>
          </cell>
          <cell r="D153">
            <v>11.024000000000001</v>
          </cell>
          <cell r="E153">
            <v>6.7690000000000001</v>
          </cell>
          <cell r="F153">
            <v>10.933999999999999</v>
          </cell>
          <cell r="G153">
            <v>8.3829999999999991</v>
          </cell>
          <cell r="H153">
            <v>10.337</v>
          </cell>
          <cell r="I153">
            <v>8.7889999999999997</v>
          </cell>
          <cell r="J153">
            <v>10.275</v>
          </cell>
          <cell r="K153">
            <v>10.275</v>
          </cell>
          <cell r="L153">
            <v>10.213000000000001</v>
          </cell>
          <cell r="M153">
            <v>8.7889999999999997</v>
          </cell>
        </row>
        <row r="154">
          <cell r="A154">
            <v>152</v>
          </cell>
          <cell r="B154">
            <v>11.579000000000001</v>
          </cell>
          <cell r="C154">
            <v>5.3970000000000002</v>
          </cell>
          <cell r="D154">
            <v>11.029</v>
          </cell>
          <cell r="E154">
            <v>6.827</v>
          </cell>
          <cell r="F154">
            <v>10.929</v>
          </cell>
          <cell r="G154">
            <v>8.3719999999999999</v>
          </cell>
          <cell r="H154">
            <v>10.412000000000001</v>
          </cell>
          <cell r="I154">
            <v>8.8249999999999993</v>
          </cell>
          <cell r="J154">
            <v>10.27</v>
          </cell>
          <cell r="K154">
            <v>10.27</v>
          </cell>
          <cell r="L154">
            <v>10.127999999999998</v>
          </cell>
          <cell r="M154">
            <v>8.8249999999999993</v>
          </cell>
        </row>
        <row r="155">
          <cell r="A155">
            <v>153</v>
          </cell>
          <cell r="B155">
            <v>11.443000000000001</v>
          </cell>
          <cell r="C155">
            <v>5.3879999999999999</v>
          </cell>
          <cell r="D155">
            <v>11.067</v>
          </cell>
          <cell r="E155">
            <v>6.8740000000000006</v>
          </cell>
          <cell r="F155">
            <v>10.847</v>
          </cell>
          <cell r="G155">
            <v>8.3460000000000001</v>
          </cell>
          <cell r="H155">
            <v>10.465999999999999</v>
          </cell>
          <cell r="I155">
            <v>8.8870000000000005</v>
          </cell>
          <cell r="J155">
            <v>10.226000000000001</v>
          </cell>
          <cell r="K155">
            <v>10.226000000000001</v>
          </cell>
          <cell r="L155">
            <v>9.9860000000000024</v>
          </cell>
          <cell r="M155">
            <v>8.8870000000000005</v>
          </cell>
        </row>
        <row r="156">
          <cell r="A156">
            <v>154</v>
          </cell>
          <cell r="B156">
            <v>11.395</v>
          </cell>
          <cell r="C156">
            <v>5.3859999999999992</v>
          </cell>
          <cell r="D156">
            <v>11.053000000000001</v>
          </cell>
          <cell r="E156">
            <v>6.92</v>
          </cell>
          <cell r="F156">
            <v>10.875999999999999</v>
          </cell>
          <cell r="G156">
            <v>8.2859999999999996</v>
          </cell>
          <cell r="H156">
            <v>10.488</v>
          </cell>
          <cell r="I156">
            <v>8.923</v>
          </cell>
          <cell r="J156">
            <v>10.144</v>
          </cell>
          <cell r="K156">
            <v>10.144</v>
          </cell>
          <cell r="L156">
            <v>9.8000000000000007</v>
          </cell>
          <cell r="M156">
            <v>8.923</v>
          </cell>
        </row>
        <row r="157">
          <cell r="A157">
            <v>155</v>
          </cell>
          <cell r="B157">
            <v>11.43</v>
          </cell>
          <cell r="C157">
            <v>5.3989999999999991</v>
          </cell>
          <cell r="D157">
            <v>11.050999999999998</v>
          </cell>
          <cell r="E157">
            <v>6.9179999999999993</v>
          </cell>
          <cell r="F157">
            <v>10.84</v>
          </cell>
          <cell r="G157">
            <v>8.2949999999999999</v>
          </cell>
          <cell r="H157">
            <v>10.443</v>
          </cell>
          <cell r="I157">
            <v>8.9740000000000002</v>
          </cell>
          <cell r="J157">
            <v>10.106999999999999</v>
          </cell>
          <cell r="K157">
            <v>10.106999999999999</v>
          </cell>
          <cell r="L157">
            <v>9.770999999999999</v>
          </cell>
          <cell r="M157">
            <v>8.9740000000000002</v>
          </cell>
        </row>
        <row r="158">
          <cell r="A158">
            <v>156</v>
          </cell>
          <cell r="B158">
            <v>11.434000000000001</v>
          </cell>
          <cell r="C158">
            <v>5.43</v>
          </cell>
          <cell r="D158">
            <v>11.073</v>
          </cell>
          <cell r="E158">
            <v>6.9</v>
          </cell>
          <cell r="F158">
            <v>10.836</v>
          </cell>
          <cell r="G158">
            <v>8.31</v>
          </cell>
          <cell r="H158">
            <v>10.417</v>
          </cell>
          <cell r="I158">
            <v>9.0440000000000005</v>
          </cell>
          <cell r="J158">
            <v>10.146000000000001</v>
          </cell>
          <cell r="K158">
            <v>10.146000000000001</v>
          </cell>
          <cell r="L158">
            <v>9.8750000000000018</v>
          </cell>
          <cell r="M158">
            <v>9.0440000000000005</v>
          </cell>
        </row>
        <row r="159">
          <cell r="A159">
            <v>157</v>
          </cell>
          <cell r="B159">
            <v>11.463000000000001</v>
          </cell>
          <cell r="C159">
            <v>5.4879999999999995</v>
          </cell>
          <cell r="D159">
            <v>11.093</v>
          </cell>
          <cell r="E159">
            <v>6.8940000000000001</v>
          </cell>
          <cell r="F159">
            <v>10.807</v>
          </cell>
          <cell r="G159">
            <v>8.3190000000000008</v>
          </cell>
          <cell r="H159">
            <v>10.426</v>
          </cell>
          <cell r="I159">
            <v>9.1280000000000001</v>
          </cell>
          <cell r="J159">
            <v>10.189</v>
          </cell>
          <cell r="K159">
            <v>10.189</v>
          </cell>
          <cell r="L159">
            <v>9.952</v>
          </cell>
          <cell r="M159">
            <v>9.1280000000000001</v>
          </cell>
        </row>
        <row r="160">
          <cell r="A160">
            <v>158</v>
          </cell>
          <cell r="B160">
            <v>11.393000000000001</v>
          </cell>
          <cell r="C160">
            <v>5.5210000000000008</v>
          </cell>
          <cell r="D160">
            <v>11.082000000000001</v>
          </cell>
          <cell r="E160">
            <v>6.891</v>
          </cell>
          <cell r="F160">
            <v>10.785</v>
          </cell>
          <cell r="G160">
            <v>8.3170000000000002</v>
          </cell>
          <cell r="H160">
            <v>10.515000000000001</v>
          </cell>
          <cell r="I160">
            <v>9.1969999999999992</v>
          </cell>
          <cell r="J160">
            <v>10.24</v>
          </cell>
          <cell r="K160">
            <v>10.24</v>
          </cell>
          <cell r="L160">
            <v>9.9649999999999999</v>
          </cell>
          <cell r="M160">
            <v>9.1969999999999992</v>
          </cell>
        </row>
        <row r="161">
          <cell r="A161">
            <v>159</v>
          </cell>
          <cell r="B161">
            <v>11.375</v>
          </cell>
          <cell r="C161">
            <v>5.5030000000000001</v>
          </cell>
          <cell r="D161">
            <v>11.157</v>
          </cell>
          <cell r="E161">
            <v>6.9339999999999993</v>
          </cell>
          <cell r="F161">
            <v>10.791</v>
          </cell>
          <cell r="G161">
            <v>8.3109999999999999</v>
          </cell>
          <cell r="H161">
            <v>10.497</v>
          </cell>
          <cell r="I161">
            <v>9.2420000000000009</v>
          </cell>
          <cell r="J161">
            <v>10.211</v>
          </cell>
          <cell r="K161">
            <v>10.211</v>
          </cell>
          <cell r="L161">
            <v>9.9250000000000007</v>
          </cell>
          <cell r="M161">
            <v>9.2420000000000009</v>
          </cell>
        </row>
        <row r="162">
          <cell r="A162">
            <v>160</v>
          </cell>
          <cell r="B162">
            <v>11.321000000000002</v>
          </cell>
          <cell r="C162">
            <v>5.5340000000000007</v>
          </cell>
          <cell r="D162">
            <v>11.215</v>
          </cell>
          <cell r="E162">
            <v>6.9450000000000003</v>
          </cell>
          <cell r="F162">
            <v>10.78</v>
          </cell>
          <cell r="G162">
            <v>8.3040000000000003</v>
          </cell>
          <cell r="H162">
            <v>10.557</v>
          </cell>
          <cell r="I162">
            <v>9.24</v>
          </cell>
          <cell r="J162">
            <v>10.173</v>
          </cell>
          <cell r="K162">
            <v>10.173</v>
          </cell>
          <cell r="L162">
            <v>9.7889999999999997</v>
          </cell>
          <cell r="M162">
            <v>9.24</v>
          </cell>
        </row>
        <row r="163">
          <cell r="A163">
            <v>161</v>
          </cell>
          <cell r="B163">
            <v>11.353000000000002</v>
          </cell>
          <cell r="C163">
            <v>5.5190000000000001</v>
          </cell>
          <cell r="D163">
            <v>11.273</v>
          </cell>
          <cell r="E163">
            <v>6.9249999999999998</v>
          </cell>
          <cell r="F163">
            <v>10.754</v>
          </cell>
          <cell r="G163">
            <v>8.3390000000000004</v>
          </cell>
          <cell r="H163">
            <v>10.663</v>
          </cell>
          <cell r="I163">
            <v>9.18</v>
          </cell>
          <cell r="J163">
            <v>10.146000000000001</v>
          </cell>
          <cell r="K163">
            <v>10.146000000000001</v>
          </cell>
          <cell r="L163">
            <v>9.6290000000000013</v>
          </cell>
          <cell r="M163">
            <v>9.18</v>
          </cell>
        </row>
        <row r="164">
          <cell r="A164">
            <v>162</v>
          </cell>
          <cell r="B164">
            <v>11.338999999999999</v>
          </cell>
          <cell r="C164">
            <v>5.5190000000000001</v>
          </cell>
          <cell r="D164">
            <v>11.292999999999999</v>
          </cell>
          <cell r="E164">
            <v>6.8829999999999991</v>
          </cell>
          <cell r="F164">
            <v>10.701000000000001</v>
          </cell>
          <cell r="G164">
            <v>8.3879999999999999</v>
          </cell>
          <cell r="H164">
            <v>10.672000000000001</v>
          </cell>
          <cell r="I164">
            <v>9.1329999999999991</v>
          </cell>
          <cell r="J164">
            <v>10.224</v>
          </cell>
          <cell r="K164">
            <v>10.224</v>
          </cell>
          <cell r="L164">
            <v>9.7759999999999998</v>
          </cell>
          <cell r="M164">
            <v>9.1329999999999991</v>
          </cell>
        </row>
        <row r="165">
          <cell r="A165">
            <v>163</v>
          </cell>
          <cell r="B165">
            <v>11.283999999999999</v>
          </cell>
          <cell r="C165">
            <v>5.5169999999999995</v>
          </cell>
          <cell r="D165">
            <v>11.233000000000001</v>
          </cell>
          <cell r="E165">
            <v>6.8940000000000001</v>
          </cell>
          <cell r="F165">
            <v>10.694000000000001</v>
          </cell>
          <cell r="G165">
            <v>8.41</v>
          </cell>
          <cell r="H165">
            <v>10.69</v>
          </cell>
          <cell r="I165">
            <v>9.1460000000000008</v>
          </cell>
          <cell r="J165">
            <v>10.220000000000001</v>
          </cell>
          <cell r="K165">
            <v>10.220000000000001</v>
          </cell>
          <cell r="L165">
            <v>9.7500000000000018</v>
          </cell>
          <cell r="M165">
            <v>9.1460000000000008</v>
          </cell>
        </row>
        <row r="166">
          <cell r="A166">
            <v>164</v>
          </cell>
          <cell r="B166">
            <v>11.257000000000001</v>
          </cell>
          <cell r="C166">
            <v>5.5280000000000005</v>
          </cell>
          <cell r="D166">
            <v>11.233000000000001</v>
          </cell>
          <cell r="E166">
            <v>6.94</v>
          </cell>
          <cell r="F166">
            <v>10.647</v>
          </cell>
          <cell r="G166">
            <v>8.5259999999999998</v>
          </cell>
          <cell r="H166">
            <v>10.763</v>
          </cell>
          <cell r="I166">
            <v>9.1310000000000002</v>
          </cell>
          <cell r="J166">
            <v>10.262</v>
          </cell>
          <cell r="K166">
            <v>10.262</v>
          </cell>
          <cell r="L166">
            <v>9.761000000000001</v>
          </cell>
          <cell r="M166">
            <v>9.1310000000000002</v>
          </cell>
        </row>
        <row r="167">
          <cell r="A167">
            <v>165</v>
          </cell>
          <cell r="B167">
            <v>11.2</v>
          </cell>
          <cell r="C167">
            <v>5.5630000000000006</v>
          </cell>
          <cell r="D167">
            <v>11.219000000000001</v>
          </cell>
          <cell r="E167">
            <v>6.9339999999999993</v>
          </cell>
          <cell r="F167">
            <v>10.632</v>
          </cell>
          <cell r="G167">
            <v>8.5939999999999994</v>
          </cell>
          <cell r="H167">
            <v>10.88</v>
          </cell>
          <cell r="I167">
            <v>9.1750000000000007</v>
          </cell>
          <cell r="J167">
            <v>10.250999999999999</v>
          </cell>
          <cell r="K167">
            <v>10.250999999999999</v>
          </cell>
          <cell r="L167">
            <v>9.6219999999999981</v>
          </cell>
          <cell r="M167">
            <v>9.1750000000000007</v>
          </cell>
        </row>
        <row r="168">
          <cell r="A168">
            <v>166</v>
          </cell>
          <cell r="B168">
            <v>11.195</v>
          </cell>
          <cell r="C168">
            <v>5.6389999999999993</v>
          </cell>
          <cell r="D168">
            <v>11.242000000000001</v>
          </cell>
          <cell r="E168">
            <v>6.9440000000000008</v>
          </cell>
          <cell r="F168">
            <v>10.622999999999999</v>
          </cell>
          <cell r="G168">
            <v>8.6850000000000005</v>
          </cell>
          <cell r="H168">
            <v>10.933999999999999</v>
          </cell>
          <cell r="I168">
            <v>9.27</v>
          </cell>
          <cell r="J168">
            <v>10.279</v>
          </cell>
          <cell r="K168">
            <v>10.279</v>
          </cell>
          <cell r="L168">
            <v>9.6240000000000006</v>
          </cell>
          <cell r="M168">
            <v>9.27</v>
          </cell>
        </row>
        <row r="169">
          <cell r="A169">
            <v>167</v>
          </cell>
          <cell r="B169">
            <v>11.151</v>
          </cell>
          <cell r="C169">
            <v>5.6470000000000002</v>
          </cell>
          <cell r="D169">
            <v>11.25</v>
          </cell>
          <cell r="E169">
            <v>6.9559999999999995</v>
          </cell>
          <cell r="F169">
            <v>10.638</v>
          </cell>
          <cell r="G169">
            <v>8.6890000000000001</v>
          </cell>
          <cell r="H169">
            <v>10.933999999999999</v>
          </cell>
          <cell r="I169">
            <v>9.3480000000000008</v>
          </cell>
          <cell r="J169">
            <v>10.313000000000001</v>
          </cell>
          <cell r="K169">
            <v>10.313000000000001</v>
          </cell>
          <cell r="L169">
            <v>9.6920000000000019</v>
          </cell>
          <cell r="M169">
            <v>9.3480000000000008</v>
          </cell>
        </row>
        <row r="170">
          <cell r="A170">
            <v>168</v>
          </cell>
          <cell r="B170">
            <v>11.234999999999999</v>
          </cell>
          <cell r="C170">
            <v>5.6790000000000003</v>
          </cell>
          <cell r="D170">
            <v>11.23</v>
          </cell>
          <cell r="E170">
            <v>7.0109999999999992</v>
          </cell>
          <cell r="F170">
            <v>10.605</v>
          </cell>
          <cell r="G170">
            <v>8.6389999999999993</v>
          </cell>
          <cell r="H170">
            <v>10.882</v>
          </cell>
          <cell r="I170">
            <v>9.3770000000000007</v>
          </cell>
          <cell r="J170">
            <v>10.311</v>
          </cell>
          <cell r="K170">
            <v>10.311</v>
          </cell>
          <cell r="L170">
            <v>9.74</v>
          </cell>
          <cell r="M170">
            <v>9.3770000000000007</v>
          </cell>
        </row>
        <row r="171">
          <cell r="A171">
            <v>169</v>
          </cell>
          <cell r="B171">
            <v>11.215</v>
          </cell>
          <cell r="C171">
            <v>5.6449999999999996</v>
          </cell>
          <cell r="D171">
            <v>11.315</v>
          </cell>
          <cell r="E171">
            <v>7.0510000000000002</v>
          </cell>
          <cell r="F171">
            <v>10.608000000000001</v>
          </cell>
          <cell r="G171">
            <v>8.5869999999999997</v>
          </cell>
          <cell r="H171">
            <v>10.878</v>
          </cell>
          <cell r="I171">
            <v>9.3550000000000004</v>
          </cell>
          <cell r="J171">
            <v>10.255000000000001</v>
          </cell>
          <cell r="K171">
            <v>10.255000000000001</v>
          </cell>
          <cell r="L171">
            <v>9.6320000000000014</v>
          </cell>
          <cell r="M171">
            <v>9.3550000000000004</v>
          </cell>
        </row>
        <row r="172">
          <cell r="A172">
            <v>170</v>
          </cell>
          <cell r="B172">
            <v>11.204000000000001</v>
          </cell>
          <cell r="C172">
            <v>5.6280000000000001</v>
          </cell>
          <cell r="D172">
            <v>11.404</v>
          </cell>
          <cell r="E172">
            <v>7.0579999999999998</v>
          </cell>
          <cell r="F172">
            <v>10.579000000000001</v>
          </cell>
          <cell r="G172">
            <v>8.5939999999999994</v>
          </cell>
          <cell r="H172">
            <v>10.86</v>
          </cell>
          <cell r="I172">
            <v>9.2420000000000009</v>
          </cell>
          <cell r="J172">
            <v>10.196999999999999</v>
          </cell>
          <cell r="K172">
            <v>10.196999999999999</v>
          </cell>
          <cell r="L172">
            <v>9.5339999999999989</v>
          </cell>
          <cell r="M172">
            <v>9.2420000000000009</v>
          </cell>
        </row>
        <row r="173">
          <cell r="A173">
            <v>171</v>
          </cell>
          <cell r="B173">
            <v>11.25</v>
          </cell>
          <cell r="C173">
            <v>5.6739999999999995</v>
          </cell>
          <cell r="D173">
            <v>11.43</v>
          </cell>
          <cell r="E173">
            <v>7.0820000000000007</v>
          </cell>
          <cell r="F173">
            <v>10.597</v>
          </cell>
          <cell r="G173">
            <v>8.5969999999999995</v>
          </cell>
          <cell r="H173">
            <v>10.803000000000001</v>
          </cell>
          <cell r="I173">
            <v>9.2460000000000004</v>
          </cell>
          <cell r="J173">
            <v>10.153</v>
          </cell>
          <cell r="K173">
            <v>10.153</v>
          </cell>
          <cell r="L173">
            <v>9.5030000000000001</v>
          </cell>
          <cell r="M173">
            <v>9.2460000000000004</v>
          </cell>
        </row>
        <row r="174">
          <cell r="A174">
            <v>172</v>
          </cell>
          <cell r="B174">
            <v>11.279</v>
          </cell>
          <cell r="C174">
            <v>5.7319999999999993</v>
          </cell>
          <cell r="D174">
            <v>11.419</v>
          </cell>
          <cell r="E174">
            <v>7.0470000000000006</v>
          </cell>
          <cell r="F174">
            <v>10.599</v>
          </cell>
          <cell r="G174">
            <v>8.5679999999999996</v>
          </cell>
          <cell r="H174">
            <v>10.823</v>
          </cell>
          <cell r="I174">
            <v>9.1969999999999992</v>
          </cell>
          <cell r="J174">
            <v>10.106</v>
          </cell>
          <cell r="K174">
            <v>10.106</v>
          </cell>
          <cell r="L174">
            <v>9.3889999999999993</v>
          </cell>
          <cell r="M174">
            <v>9.1969999999999992</v>
          </cell>
        </row>
        <row r="175">
          <cell r="A175">
            <v>173</v>
          </cell>
          <cell r="B175">
            <v>11.31</v>
          </cell>
          <cell r="C175">
            <v>5.7739999999999991</v>
          </cell>
          <cell r="D175">
            <v>11.384</v>
          </cell>
          <cell r="E175">
            <v>7.0220000000000002</v>
          </cell>
          <cell r="F175">
            <v>10.628</v>
          </cell>
          <cell r="G175">
            <v>8.5150000000000006</v>
          </cell>
          <cell r="H175">
            <v>10.823</v>
          </cell>
          <cell r="I175">
            <v>9.1929999999999996</v>
          </cell>
          <cell r="J175">
            <v>10.074999999999999</v>
          </cell>
          <cell r="K175">
            <v>10.074999999999999</v>
          </cell>
          <cell r="L175">
            <v>9.3269999999999982</v>
          </cell>
          <cell r="M175">
            <v>9.1929999999999996</v>
          </cell>
        </row>
        <row r="176">
          <cell r="A176">
            <v>174</v>
          </cell>
          <cell r="B176">
            <v>11.337</v>
          </cell>
          <cell r="C176">
            <v>5.86</v>
          </cell>
          <cell r="D176">
            <v>11.391999999999999</v>
          </cell>
          <cell r="E176">
            <v>7.0049999999999999</v>
          </cell>
          <cell r="F176">
            <v>10.680999999999999</v>
          </cell>
          <cell r="G176">
            <v>8.5150000000000006</v>
          </cell>
          <cell r="H176">
            <v>10.893000000000001</v>
          </cell>
          <cell r="I176">
            <v>9.2040000000000006</v>
          </cell>
          <cell r="J176">
            <v>10.06</v>
          </cell>
          <cell r="K176">
            <v>10.06</v>
          </cell>
          <cell r="L176">
            <v>9.2270000000000003</v>
          </cell>
          <cell r="M176">
            <v>9.2040000000000006</v>
          </cell>
        </row>
        <row r="177">
          <cell r="A177">
            <v>175</v>
          </cell>
          <cell r="B177">
            <v>11.375</v>
          </cell>
          <cell r="C177">
            <v>5.8490000000000002</v>
          </cell>
          <cell r="D177">
            <v>11.332999999999998</v>
          </cell>
          <cell r="E177">
            <v>6.9489999999999998</v>
          </cell>
          <cell r="F177">
            <v>10.696</v>
          </cell>
          <cell r="G177">
            <v>8.5609999999999999</v>
          </cell>
          <cell r="H177">
            <v>10.909000000000001</v>
          </cell>
          <cell r="I177">
            <v>9.2309999999999999</v>
          </cell>
          <cell r="J177">
            <v>10.071</v>
          </cell>
          <cell r="K177">
            <v>10.071</v>
          </cell>
          <cell r="L177">
            <v>9.2329999999999988</v>
          </cell>
          <cell r="M177">
            <v>9.2309999999999999</v>
          </cell>
        </row>
        <row r="178">
          <cell r="A178">
            <v>176</v>
          </cell>
          <cell r="B178">
            <v>11.463000000000001</v>
          </cell>
          <cell r="C178">
            <v>5.8520000000000003</v>
          </cell>
          <cell r="D178">
            <v>11.25</v>
          </cell>
          <cell r="E178">
            <v>6.9130000000000003</v>
          </cell>
          <cell r="F178">
            <v>10.725</v>
          </cell>
          <cell r="G178">
            <v>8.5589999999999993</v>
          </cell>
          <cell r="H178">
            <v>10.808999999999999</v>
          </cell>
          <cell r="I178">
            <v>9.2970000000000006</v>
          </cell>
          <cell r="J178">
            <v>10.089</v>
          </cell>
          <cell r="K178">
            <v>10.089</v>
          </cell>
          <cell r="L178">
            <v>9.3690000000000015</v>
          </cell>
          <cell r="M178">
            <v>9.2970000000000006</v>
          </cell>
        </row>
        <row r="179">
          <cell r="A179">
            <v>177</v>
          </cell>
          <cell r="B179">
            <v>11.518999999999998</v>
          </cell>
          <cell r="C179">
            <v>5.8559999999999999</v>
          </cell>
          <cell r="D179">
            <v>11.263999999999999</v>
          </cell>
          <cell r="E179">
            <v>6.9019999999999992</v>
          </cell>
          <cell r="F179">
            <v>10.760999999999999</v>
          </cell>
          <cell r="G179">
            <v>8.5050000000000008</v>
          </cell>
          <cell r="H179">
            <v>10.785</v>
          </cell>
          <cell r="I179">
            <v>9.3190000000000008</v>
          </cell>
          <cell r="J179">
            <v>10.074999999999999</v>
          </cell>
          <cell r="K179">
            <v>10.074999999999999</v>
          </cell>
          <cell r="L179">
            <v>9.3649999999999984</v>
          </cell>
          <cell r="M179">
            <v>9.3190000000000008</v>
          </cell>
        </row>
        <row r="180">
          <cell r="A180">
            <v>178</v>
          </cell>
          <cell r="B180">
            <v>11.559000000000001</v>
          </cell>
          <cell r="C180">
            <v>5.8339999999999996</v>
          </cell>
          <cell r="D180">
            <v>11.271000000000001</v>
          </cell>
          <cell r="E180">
            <v>6.8930000000000007</v>
          </cell>
          <cell r="F180">
            <v>10.760999999999999</v>
          </cell>
          <cell r="G180">
            <v>8.4499999999999993</v>
          </cell>
          <cell r="H180">
            <v>10.738</v>
          </cell>
          <cell r="I180">
            <v>9.3390000000000004</v>
          </cell>
          <cell r="J180">
            <v>10.106999999999999</v>
          </cell>
          <cell r="K180">
            <v>10.106999999999999</v>
          </cell>
          <cell r="L180">
            <v>9.4759999999999991</v>
          </cell>
          <cell r="M180">
            <v>9.3390000000000004</v>
          </cell>
        </row>
        <row r="181">
          <cell r="A181">
            <v>179</v>
          </cell>
          <cell r="B181">
            <v>11.486000000000001</v>
          </cell>
          <cell r="C181">
            <v>5.8109999999999999</v>
          </cell>
          <cell r="D181">
            <v>11.236999999999998</v>
          </cell>
          <cell r="E181">
            <v>6.9329999999999998</v>
          </cell>
          <cell r="F181">
            <v>10.798</v>
          </cell>
          <cell r="G181">
            <v>8.4740000000000002</v>
          </cell>
          <cell r="H181">
            <v>10.75</v>
          </cell>
          <cell r="I181">
            <v>9.4060000000000006</v>
          </cell>
          <cell r="J181">
            <v>10.02</v>
          </cell>
          <cell r="K181">
            <v>10.02</v>
          </cell>
          <cell r="L181">
            <v>9.2899999999999991</v>
          </cell>
          <cell r="M181">
            <v>9.4060000000000006</v>
          </cell>
        </row>
        <row r="182">
          <cell r="A182">
            <v>180</v>
          </cell>
          <cell r="B182">
            <v>11.518999999999998</v>
          </cell>
          <cell r="C182">
            <v>5.7759999999999998</v>
          </cell>
          <cell r="D182">
            <v>11.234999999999999</v>
          </cell>
          <cell r="E182">
            <v>6.9290000000000003</v>
          </cell>
          <cell r="F182">
            <v>10.795999999999999</v>
          </cell>
          <cell r="G182">
            <v>8.4369999999999994</v>
          </cell>
          <cell r="H182">
            <v>10.741</v>
          </cell>
          <cell r="I182">
            <v>9.4789999999999992</v>
          </cell>
          <cell r="J182">
            <v>9.9469999999999992</v>
          </cell>
          <cell r="K182">
            <v>9.9469999999999992</v>
          </cell>
          <cell r="L182">
            <v>9.1529999999999987</v>
          </cell>
          <cell r="M182">
            <v>9.4789999999999992</v>
          </cell>
        </row>
        <row r="183">
          <cell r="A183">
            <v>181</v>
          </cell>
          <cell r="B183">
            <v>11.507999999999999</v>
          </cell>
          <cell r="C183">
            <v>5.7609999999999992</v>
          </cell>
          <cell r="D183">
            <v>11.206</v>
          </cell>
          <cell r="E183">
            <v>6.9</v>
          </cell>
          <cell r="F183">
            <v>10.811999999999999</v>
          </cell>
          <cell r="G183">
            <v>8.4480000000000004</v>
          </cell>
          <cell r="H183">
            <v>10.728999999999999</v>
          </cell>
          <cell r="I183">
            <v>9.5459999999999994</v>
          </cell>
          <cell r="J183">
            <v>9.9710000000000001</v>
          </cell>
          <cell r="K183">
            <v>9.9710000000000001</v>
          </cell>
          <cell r="L183">
            <v>9.213000000000001</v>
          </cell>
          <cell r="M183">
            <v>9.5459999999999994</v>
          </cell>
        </row>
        <row r="184">
          <cell r="A184">
            <v>182</v>
          </cell>
          <cell r="B184">
            <v>11.494</v>
          </cell>
          <cell r="C184">
            <v>5.7870000000000008</v>
          </cell>
          <cell r="D184">
            <v>11.157</v>
          </cell>
          <cell r="E184">
            <v>6.88</v>
          </cell>
          <cell r="F184">
            <v>10.814</v>
          </cell>
          <cell r="G184">
            <v>8.4939999999999998</v>
          </cell>
          <cell r="H184">
            <v>10.86</v>
          </cell>
          <cell r="I184">
            <v>9.5500000000000007</v>
          </cell>
          <cell r="J184">
            <v>10.016</v>
          </cell>
          <cell r="K184">
            <v>10.016</v>
          </cell>
          <cell r="L184">
            <v>9.1720000000000006</v>
          </cell>
          <cell r="M184">
            <v>9.5500000000000007</v>
          </cell>
        </row>
        <row r="185">
          <cell r="A185">
            <v>183</v>
          </cell>
          <cell r="B185">
            <v>11.494</v>
          </cell>
          <cell r="C185">
            <v>5.78</v>
          </cell>
          <cell r="D185">
            <v>11.109000000000002</v>
          </cell>
          <cell r="E185">
            <v>6.9030000000000005</v>
          </cell>
          <cell r="F185">
            <v>10.832000000000001</v>
          </cell>
          <cell r="G185">
            <v>8.5169999999999995</v>
          </cell>
          <cell r="H185">
            <v>10.891</v>
          </cell>
          <cell r="I185">
            <v>9.5500000000000007</v>
          </cell>
          <cell r="J185">
            <v>10.005000000000001</v>
          </cell>
          <cell r="K185">
            <v>10.005000000000001</v>
          </cell>
          <cell r="L185">
            <v>9.1190000000000015</v>
          </cell>
          <cell r="M185">
            <v>9.5500000000000007</v>
          </cell>
        </row>
        <row r="186">
          <cell r="A186">
            <v>184</v>
          </cell>
          <cell r="B186">
            <v>11.414999999999999</v>
          </cell>
          <cell r="C186">
            <v>5.7629999999999999</v>
          </cell>
          <cell r="D186">
            <v>11.117999999999999</v>
          </cell>
          <cell r="E186">
            <v>6.9090000000000007</v>
          </cell>
          <cell r="F186">
            <v>10.766999999999999</v>
          </cell>
          <cell r="G186">
            <v>8.5630000000000006</v>
          </cell>
          <cell r="H186">
            <v>10.814</v>
          </cell>
          <cell r="I186">
            <v>9.51</v>
          </cell>
          <cell r="J186">
            <v>10.032999999999999</v>
          </cell>
          <cell r="K186">
            <v>10.032999999999999</v>
          </cell>
          <cell r="L186">
            <v>9.2519999999999989</v>
          </cell>
          <cell r="M186">
            <v>9.51</v>
          </cell>
        </row>
        <row r="187">
          <cell r="A187">
            <v>185</v>
          </cell>
          <cell r="B187">
            <v>11.337</v>
          </cell>
          <cell r="C187">
            <v>5.7360000000000007</v>
          </cell>
          <cell r="D187">
            <v>11.175000000000001</v>
          </cell>
          <cell r="E187">
            <v>6.9179999999999993</v>
          </cell>
          <cell r="F187">
            <v>10.718</v>
          </cell>
          <cell r="G187">
            <v>8.625</v>
          </cell>
          <cell r="H187">
            <v>10.769</v>
          </cell>
          <cell r="I187">
            <v>9.452</v>
          </cell>
          <cell r="J187">
            <v>10.026</v>
          </cell>
          <cell r="K187">
            <v>10.026</v>
          </cell>
          <cell r="L187">
            <v>9.2829999999999995</v>
          </cell>
          <cell r="M187">
            <v>9.452</v>
          </cell>
        </row>
        <row r="188">
          <cell r="A188">
            <v>186</v>
          </cell>
          <cell r="B188">
            <v>11.298999999999999</v>
          </cell>
          <cell r="C188">
            <v>5.6359999999999992</v>
          </cell>
          <cell r="D188">
            <v>11.224</v>
          </cell>
          <cell r="E188">
            <v>6.9440000000000008</v>
          </cell>
          <cell r="F188">
            <v>10.667999999999999</v>
          </cell>
          <cell r="G188">
            <v>8.6720000000000006</v>
          </cell>
          <cell r="H188">
            <v>10.756</v>
          </cell>
          <cell r="I188">
            <v>9.4350000000000005</v>
          </cell>
          <cell r="J188">
            <v>10.077999999999999</v>
          </cell>
          <cell r="K188">
            <v>10.077999999999999</v>
          </cell>
          <cell r="L188">
            <v>9.3999999999999986</v>
          </cell>
          <cell r="M188">
            <v>9.4350000000000005</v>
          </cell>
        </row>
        <row r="189">
          <cell r="A189">
            <v>187</v>
          </cell>
          <cell r="B189">
            <v>11.262</v>
          </cell>
          <cell r="C189">
            <v>5.5540000000000003</v>
          </cell>
          <cell r="D189">
            <v>11.210999999999999</v>
          </cell>
          <cell r="E189">
            <v>6.8960000000000008</v>
          </cell>
          <cell r="F189">
            <v>10.648</v>
          </cell>
          <cell r="G189">
            <v>8.7249999999999996</v>
          </cell>
          <cell r="H189">
            <v>10.692</v>
          </cell>
          <cell r="I189">
            <v>9.4149999999999991</v>
          </cell>
          <cell r="J189">
            <v>10.118</v>
          </cell>
          <cell r="K189">
            <v>10.118</v>
          </cell>
          <cell r="L189">
            <v>9.5440000000000005</v>
          </cell>
          <cell r="M189">
            <v>9.4149999999999991</v>
          </cell>
        </row>
        <row r="190">
          <cell r="A190">
            <v>188</v>
          </cell>
          <cell r="B190">
            <v>11.245999999999999</v>
          </cell>
          <cell r="C190">
            <v>5.4990000000000006</v>
          </cell>
          <cell r="D190">
            <v>11.166</v>
          </cell>
          <cell r="E190">
            <v>6.8580000000000005</v>
          </cell>
          <cell r="F190">
            <v>10.679</v>
          </cell>
          <cell r="G190">
            <v>8.8490000000000002</v>
          </cell>
          <cell r="H190">
            <v>10.676</v>
          </cell>
          <cell r="I190">
            <v>9.4410000000000007</v>
          </cell>
          <cell r="J190">
            <v>10.148</v>
          </cell>
          <cell r="K190">
            <v>10.148</v>
          </cell>
          <cell r="L190">
            <v>9.6199999999999992</v>
          </cell>
          <cell r="M190">
            <v>9.4410000000000007</v>
          </cell>
        </row>
        <row r="191">
          <cell r="A191">
            <v>189</v>
          </cell>
          <cell r="B191">
            <v>11.14</v>
          </cell>
          <cell r="C191">
            <v>5.5190000000000001</v>
          </cell>
          <cell r="D191">
            <v>11.161999999999999</v>
          </cell>
          <cell r="E191">
            <v>6.891</v>
          </cell>
          <cell r="F191">
            <v>10.709</v>
          </cell>
          <cell r="G191">
            <v>8.9649999999999999</v>
          </cell>
          <cell r="H191">
            <v>10.667999999999999</v>
          </cell>
          <cell r="I191">
            <v>9.4320000000000004</v>
          </cell>
          <cell r="J191">
            <v>10.157999999999999</v>
          </cell>
          <cell r="K191">
            <v>10.157999999999999</v>
          </cell>
          <cell r="L191">
            <v>9.6479999999999997</v>
          </cell>
          <cell r="M191">
            <v>9.4320000000000004</v>
          </cell>
        </row>
        <row r="192">
          <cell r="A192">
            <v>190</v>
          </cell>
          <cell r="B192">
            <v>11.169</v>
          </cell>
          <cell r="C192">
            <v>5.5139999999999993</v>
          </cell>
          <cell r="D192">
            <v>11.199000000000002</v>
          </cell>
          <cell r="E192">
            <v>6.8689999999999998</v>
          </cell>
          <cell r="F192">
            <v>10.603</v>
          </cell>
          <cell r="G192">
            <v>9.0399999999999991</v>
          </cell>
          <cell r="H192">
            <v>10.647</v>
          </cell>
          <cell r="I192">
            <v>9.4610000000000003</v>
          </cell>
          <cell r="J192">
            <v>10.153</v>
          </cell>
          <cell r="K192">
            <v>10.153</v>
          </cell>
          <cell r="L192">
            <v>9.6590000000000007</v>
          </cell>
          <cell r="M192">
            <v>9.4610000000000003</v>
          </cell>
        </row>
        <row r="193">
          <cell r="A193">
            <v>191</v>
          </cell>
          <cell r="B193">
            <v>11.152999999999999</v>
          </cell>
          <cell r="C193">
            <v>5.5660000000000007</v>
          </cell>
          <cell r="D193">
            <v>11.259</v>
          </cell>
          <cell r="E193">
            <v>6.8930000000000007</v>
          </cell>
          <cell r="F193">
            <v>10.47</v>
          </cell>
          <cell r="G193">
            <v>9.0380000000000003</v>
          </cell>
          <cell r="H193">
            <v>10.621</v>
          </cell>
          <cell r="I193">
            <v>9.5359999999999996</v>
          </cell>
          <cell r="J193">
            <v>10.146000000000001</v>
          </cell>
          <cell r="K193">
            <v>10.146000000000001</v>
          </cell>
          <cell r="L193">
            <v>9.6710000000000012</v>
          </cell>
          <cell r="M193">
            <v>9.5359999999999996</v>
          </cell>
        </row>
        <row r="194">
          <cell r="A194">
            <v>192</v>
          </cell>
          <cell r="B194">
            <v>11.23</v>
          </cell>
          <cell r="C194">
            <v>5.5739999999999998</v>
          </cell>
          <cell r="D194">
            <v>11.219000000000001</v>
          </cell>
          <cell r="E194">
            <v>6.9179999999999993</v>
          </cell>
          <cell r="F194">
            <v>10.43</v>
          </cell>
          <cell r="G194">
            <v>8.984</v>
          </cell>
          <cell r="H194">
            <v>10.566000000000001</v>
          </cell>
          <cell r="I194">
            <v>9.6280000000000001</v>
          </cell>
          <cell r="J194">
            <v>10.137</v>
          </cell>
          <cell r="K194">
            <v>10.137</v>
          </cell>
          <cell r="L194">
            <v>9.7080000000000002</v>
          </cell>
          <cell r="M194">
            <v>9.6280000000000001</v>
          </cell>
        </row>
        <row r="195">
          <cell r="A195">
            <v>193</v>
          </cell>
          <cell r="B195">
            <v>11.353000000000002</v>
          </cell>
          <cell r="C195">
            <v>5.61</v>
          </cell>
          <cell r="D195">
            <v>11.187999999999999</v>
          </cell>
          <cell r="E195">
            <v>6.9109999999999996</v>
          </cell>
          <cell r="F195">
            <v>10.348000000000001</v>
          </cell>
          <cell r="G195">
            <v>9.0329999999999995</v>
          </cell>
          <cell r="H195">
            <v>10.554</v>
          </cell>
          <cell r="I195">
            <v>9.6649999999999991</v>
          </cell>
          <cell r="J195">
            <v>10.131</v>
          </cell>
          <cell r="K195">
            <v>10.131</v>
          </cell>
          <cell r="L195">
            <v>9.7080000000000002</v>
          </cell>
          <cell r="M195">
            <v>9.6649999999999991</v>
          </cell>
        </row>
        <row r="196">
          <cell r="A196">
            <v>194</v>
          </cell>
          <cell r="B196">
            <v>11.399000000000001</v>
          </cell>
          <cell r="C196">
            <v>5.6319999999999997</v>
          </cell>
          <cell r="D196">
            <v>11.170999999999999</v>
          </cell>
          <cell r="E196">
            <v>6.9710000000000001</v>
          </cell>
          <cell r="F196">
            <v>10.311</v>
          </cell>
          <cell r="G196">
            <v>9.1329999999999991</v>
          </cell>
          <cell r="H196">
            <v>10.464</v>
          </cell>
          <cell r="I196">
            <v>9.7249999999999996</v>
          </cell>
          <cell r="J196">
            <v>10.122</v>
          </cell>
          <cell r="K196">
            <v>10.122</v>
          </cell>
          <cell r="L196">
            <v>9.7799999999999994</v>
          </cell>
          <cell r="M196">
            <v>9.7249999999999996</v>
          </cell>
        </row>
        <row r="197">
          <cell r="A197">
            <v>195</v>
          </cell>
          <cell r="B197">
            <v>11.337</v>
          </cell>
          <cell r="C197">
            <v>5.6319999999999997</v>
          </cell>
          <cell r="D197">
            <v>11.109000000000002</v>
          </cell>
          <cell r="E197">
            <v>7.1069999999999993</v>
          </cell>
          <cell r="F197">
            <v>10.302</v>
          </cell>
          <cell r="G197">
            <v>9.0980000000000008</v>
          </cell>
          <cell r="H197">
            <v>10.462999999999999</v>
          </cell>
          <cell r="I197">
            <v>9.7159999999999993</v>
          </cell>
          <cell r="J197">
            <v>10.128</v>
          </cell>
          <cell r="K197">
            <v>10.128</v>
          </cell>
          <cell r="L197">
            <v>9.793000000000001</v>
          </cell>
          <cell r="M197">
            <v>9.7159999999999993</v>
          </cell>
        </row>
        <row r="198">
          <cell r="A198">
            <v>196</v>
          </cell>
          <cell r="B198">
            <v>11.338999999999999</v>
          </cell>
          <cell r="C198">
            <v>5.5760000000000005</v>
          </cell>
          <cell r="D198">
            <v>11.077999999999999</v>
          </cell>
          <cell r="E198">
            <v>7.1240000000000006</v>
          </cell>
          <cell r="F198">
            <v>10.29</v>
          </cell>
          <cell r="G198">
            <v>9.077</v>
          </cell>
          <cell r="H198">
            <v>10.444000000000001</v>
          </cell>
          <cell r="I198">
            <v>9.7189999999999994</v>
          </cell>
          <cell r="J198">
            <v>10.047000000000001</v>
          </cell>
          <cell r="K198">
            <v>10.047000000000001</v>
          </cell>
          <cell r="L198">
            <v>9.65</v>
          </cell>
          <cell r="M198">
            <v>9.7189999999999994</v>
          </cell>
        </row>
        <row r="199">
          <cell r="A199">
            <v>197</v>
          </cell>
          <cell r="B199">
            <v>11.367999999999999</v>
          </cell>
          <cell r="C199">
            <v>5.5139999999999993</v>
          </cell>
          <cell r="D199">
            <v>11.021999999999998</v>
          </cell>
          <cell r="E199">
            <v>7.2309999999999999</v>
          </cell>
          <cell r="F199">
            <v>10.259</v>
          </cell>
          <cell r="G199">
            <v>9.0909999999999993</v>
          </cell>
          <cell r="H199">
            <v>10.413</v>
          </cell>
          <cell r="I199">
            <v>9.7289999999999992</v>
          </cell>
          <cell r="J199">
            <v>10.032999999999999</v>
          </cell>
          <cell r="K199">
            <v>10.032999999999999</v>
          </cell>
          <cell r="L199">
            <v>9.6529999999999987</v>
          </cell>
          <cell r="M199">
            <v>9.7289999999999992</v>
          </cell>
        </row>
        <row r="200">
          <cell r="A200">
            <v>198</v>
          </cell>
          <cell r="B200">
            <v>11.419</v>
          </cell>
          <cell r="C200">
            <v>5.4659999999999993</v>
          </cell>
          <cell r="D200">
            <v>11.010999999999999</v>
          </cell>
          <cell r="E200">
            <v>7.2390000000000008</v>
          </cell>
          <cell r="F200">
            <v>10.233000000000001</v>
          </cell>
          <cell r="G200">
            <v>9.0890000000000004</v>
          </cell>
          <cell r="H200">
            <v>10.372999999999999</v>
          </cell>
          <cell r="I200">
            <v>9.718</v>
          </cell>
          <cell r="J200">
            <v>10.004</v>
          </cell>
          <cell r="K200">
            <v>10.004</v>
          </cell>
          <cell r="L200">
            <v>9.6349999999999998</v>
          </cell>
          <cell r="M200">
            <v>9.718</v>
          </cell>
        </row>
        <row r="201">
          <cell r="A201">
            <v>199</v>
          </cell>
          <cell r="B201">
            <v>11.536999999999999</v>
          </cell>
          <cell r="C201">
            <v>5.4570000000000007</v>
          </cell>
          <cell r="D201">
            <v>10.971</v>
          </cell>
          <cell r="E201">
            <v>7.2059999999999995</v>
          </cell>
          <cell r="F201">
            <v>10.255000000000001</v>
          </cell>
          <cell r="G201">
            <v>9.0310000000000006</v>
          </cell>
          <cell r="H201">
            <v>10.353</v>
          </cell>
          <cell r="I201">
            <v>9.7409999999999997</v>
          </cell>
          <cell r="J201">
            <v>10.035</v>
          </cell>
          <cell r="K201">
            <v>10.035</v>
          </cell>
          <cell r="L201">
            <v>9.7170000000000005</v>
          </cell>
          <cell r="M201">
            <v>9.7409999999999997</v>
          </cell>
        </row>
        <row r="202">
          <cell r="A202">
            <v>200</v>
          </cell>
          <cell r="B202">
            <v>11.542999999999999</v>
          </cell>
          <cell r="C202">
            <v>5.4459999999999997</v>
          </cell>
          <cell r="D202">
            <v>10.933999999999999</v>
          </cell>
          <cell r="E202">
            <v>7.24</v>
          </cell>
          <cell r="F202">
            <v>10.305999999999999</v>
          </cell>
          <cell r="G202">
            <v>9.0039999999999996</v>
          </cell>
          <cell r="H202">
            <v>10.366</v>
          </cell>
          <cell r="I202">
            <v>9.7319999999999993</v>
          </cell>
          <cell r="J202">
            <v>10.086</v>
          </cell>
          <cell r="K202">
            <v>10.086</v>
          </cell>
          <cell r="L202">
            <v>9.8060000000000009</v>
          </cell>
          <cell r="M202">
            <v>9.7319999999999993</v>
          </cell>
        </row>
        <row r="203">
          <cell r="A203">
            <v>201</v>
          </cell>
          <cell r="B203">
            <v>11.561</v>
          </cell>
          <cell r="C203">
            <v>5.4369999999999994</v>
          </cell>
          <cell r="D203">
            <v>10.936</v>
          </cell>
          <cell r="E203">
            <v>7.2810000000000006</v>
          </cell>
          <cell r="F203">
            <v>10.292999999999999</v>
          </cell>
          <cell r="G203">
            <v>9.016</v>
          </cell>
          <cell r="H203">
            <v>10.340999999999999</v>
          </cell>
          <cell r="I203">
            <v>9.7270000000000003</v>
          </cell>
          <cell r="J203">
            <v>10.128</v>
          </cell>
          <cell r="K203">
            <v>10.128</v>
          </cell>
          <cell r="L203">
            <v>9.9150000000000009</v>
          </cell>
          <cell r="M203">
            <v>9.7270000000000003</v>
          </cell>
        </row>
        <row r="204">
          <cell r="A204">
            <v>202</v>
          </cell>
          <cell r="B204">
            <v>11.594000000000001</v>
          </cell>
          <cell r="C204">
            <v>5.3569999999999993</v>
          </cell>
          <cell r="D204">
            <v>11</v>
          </cell>
          <cell r="E204">
            <v>7.2880000000000003</v>
          </cell>
          <cell r="F204">
            <v>10.343999999999999</v>
          </cell>
          <cell r="G204">
            <v>8.984</v>
          </cell>
          <cell r="H204">
            <v>10.352</v>
          </cell>
          <cell r="I204">
            <v>9.76</v>
          </cell>
          <cell r="J204">
            <v>10.102</v>
          </cell>
          <cell r="K204">
            <v>10.102</v>
          </cell>
          <cell r="L204">
            <v>9.8520000000000003</v>
          </cell>
          <cell r="M204">
            <v>9.76</v>
          </cell>
        </row>
        <row r="205">
          <cell r="A205">
            <v>203</v>
          </cell>
          <cell r="B205">
            <v>11.545</v>
          </cell>
          <cell r="C205">
            <v>5.3040000000000003</v>
          </cell>
          <cell r="D205">
            <v>11.027000000000001</v>
          </cell>
          <cell r="E205">
            <v>7.2260000000000009</v>
          </cell>
          <cell r="F205">
            <v>10.417</v>
          </cell>
          <cell r="G205">
            <v>8.9779999999999998</v>
          </cell>
          <cell r="H205">
            <v>10.339</v>
          </cell>
          <cell r="I205">
            <v>9.82</v>
          </cell>
          <cell r="J205">
            <v>10.093</v>
          </cell>
          <cell r="K205">
            <v>10.093</v>
          </cell>
          <cell r="L205">
            <v>9.8469999999999995</v>
          </cell>
          <cell r="M205">
            <v>9.82</v>
          </cell>
        </row>
        <row r="206">
          <cell r="A206">
            <v>204</v>
          </cell>
          <cell r="B206">
            <v>11.475</v>
          </cell>
          <cell r="C206">
            <v>5.2949999999999999</v>
          </cell>
          <cell r="D206">
            <v>10.984999999999999</v>
          </cell>
          <cell r="E206">
            <v>7.2460000000000004</v>
          </cell>
          <cell r="F206">
            <v>10.488</v>
          </cell>
          <cell r="G206">
            <v>8.9250000000000007</v>
          </cell>
          <cell r="H206">
            <v>10.419</v>
          </cell>
          <cell r="I206">
            <v>9.8450000000000006</v>
          </cell>
          <cell r="J206">
            <v>10.044</v>
          </cell>
          <cell r="K206">
            <v>10.044</v>
          </cell>
          <cell r="L206">
            <v>9.6690000000000005</v>
          </cell>
          <cell r="M206">
            <v>9.8450000000000006</v>
          </cell>
        </row>
        <row r="207">
          <cell r="A207">
            <v>205</v>
          </cell>
          <cell r="B207">
            <v>11.446000000000002</v>
          </cell>
          <cell r="C207">
            <v>5.31</v>
          </cell>
          <cell r="D207">
            <v>10.951000000000001</v>
          </cell>
          <cell r="E207">
            <v>7.3059999999999992</v>
          </cell>
          <cell r="F207">
            <v>10.459</v>
          </cell>
          <cell r="G207">
            <v>8.8109999999999999</v>
          </cell>
          <cell r="H207">
            <v>10.464</v>
          </cell>
          <cell r="I207">
            <v>9.843</v>
          </cell>
          <cell r="J207">
            <v>10.053000000000001</v>
          </cell>
          <cell r="K207">
            <v>10.053000000000001</v>
          </cell>
          <cell r="L207">
            <v>9.6420000000000012</v>
          </cell>
          <cell r="M207">
            <v>9.843</v>
          </cell>
        </row>
        <row r="208">
          <cell r="A208">
            <v>206</v>
          </cell>
          <cell r="B208">
            <v>11.391999999999999</v>
          </cell>
          <cell r="C208">
            <v>5.2840000000000007</v>
          </cell>
          <cell r="D208">
            <v>10.914</v>
          </cell>
          <cell r="E208">
            <v>7.33</v>
          </cell>
          <cell r="F208">
            <v>10.505000000000001</v>
          </cell>
          <cell r="G208">
            <v>8.7810000000000006</v>
          </cell>
          <cell r="H208">
            <v>10.515000000000001</v>
          </cell>
          <cell r="I208">
            <v>9.8780000000000001</v>
          </cell>
          <cell r="J208">
            <v>10.061999999999999</v>
          </cell>
          <cell r="K208">
            <v>10.061999999999999</v>
          </cell>
          <cell r="L208">
            <v>9.6089999999999982</v>
          </cell>
          <cell r="M208">
            <v>9.8780000000000001</v>
          </cell>
        </row>
        <row r="209">
          <cell r="A209">
            <v>207</v>
          </cell>
          <cell r="B209">
            <v>11.282</v>
          </cell>
          <cell r="C209">
            <v>5.29</v>
          </cell>
          <cell r="D209">
            <v>10.923</v>
          </cell>
          <cell r="E209">
            <v>7.375</v>
          </cell>
          <cell r="F209">
            <v>10.59</v>
          </cell>
          <cell r="G209">
            <v>8.7870000000000008</v>
          </cell>
          <cell r="H209">
            <v>10.526</v>
          </cell>
          <cell r="I209">
            <v>9.92</v>
          </cell>
          <cell r="J209">
            <v>10.007</v>
          </cell>
          <cell r="K209">
            <v>10.007</v>
          </cell>
          <cell r="L209">
            <v>9.4879999999999995</v>
          </cell>
          <cell r="M209">
            <v>9.92</v>
          </cell>
        </row>
        <row r="210">
          <cell r="A210">
            <v>208</v>
          </cell>
          <cell r="B210">
            <v>11.257000000000001</v>
          </cell>
          <cell r="C210">
            <v>5.2769999999999992</v>
          </cell>
          <cell r="D210">
            <v>10.832000000000001</v>
          </cell>
          <cell r="E210">
            <v>7.4480000000000004</v>
          </cell>
          <cell r="F210">
            <v>10.593999999999999</v>
          </cell>
          <cell r="G210">
            <v>8.8070000000000004</v>
          </cell>
          <cell r="H210">
            <v>10.51</v>
          </cell>
          <cell r="I210">
            <v>9.8930000000000007</v>
          </cell>
          <cell r="J210">
            <v>9.9949999999999992</v>
          </cell>
          <cell r="K210">
            <v>9.9949999999999992</v>
          </cell>
          <cell r="L210">
            <v>9.4799999999999986</v>
          </cell>
          <cell r="M210">
            <v>9.8930000000000007</v>
          </cell>
        </row>
        <row r="211">
          <cell r="A211">
            <v>209</v>
          </cell>
          <cell r="B211">
            <v>11.248000000000001</v>
          </cell>
          <cell r="C211">
            <v>5.2260000000000009</v>
          </cell>
          <cell r="D211">
            <v>10.8</v>
          </cell>
          <cell r="E211">
            <v>7.4610000000000003</v>
          </cell>
          <cell r="F211">
            <v>10.606999999999999</v>
          </cell>
          <cell r="G211">
            <v>8.7799999999999994</v>
          </cell>
          <cell r="H211">
            <v>10.523</v>
          </cell>
          <cell r="I211">
            <v>9.8290000000000006</v>
          </cell>
          <cell r="J211">
            <v>9.9740000000000002</v>
          </cell>
          <cell r="K211">
            <v>9.9740000000000002</v>
          </cell>
          <cell r="L211">
            <v>9.4250000000000007</v>
          </cell>
          <cell r="M211">
            <v>9.8290000000000006</v>
          </cell>
        </row>
        <row r="212">
          <cell r="A212">
            <v>210</v>
          </cell>
          <cell r="B212">
            <v>11.202000000000002</v>
          </cell>
          <cell r="C212">
            <v>5.2059999999999995</v>
          </cell>
          <cell r="D212">
            <v>10.837999999999999</v>
          </cell>
          <cell r="E212">
            <v>7.4369999999999994</v>
          </cell>
          <cell r="F212">
            <v>10.574</v>
          </cell>
          <cell r="G212">
            <v>8.7159999999999993</v>
          </cell>
          <cell r="H212">
            <v>10.474</v>
          </cell>
          <cell r="I212">
            <v>9.7910000000000004</v>
          </cell>
          <cell r="J212">
            <v>9.9559999999999995</v>
          </cell>
          <cell r="K212">
            <v>9.9559999999999995</v>
          </cell>
          <cell r="L212">
            <v>9.4379999999999988</v>
          </cell>
          <cell r="M212">
            <v>9.7910000000000004</v>
          </cell>
        </row>
        <row r="213">
          <cell r="A213">
            <v>211</v>
          </cell>
          <cell r="B213">
            <v>11.177</v>
          </cell>
          <cell r="C213">
            <v>5.2</v>
          </cell>
          <cell r="D213">
            <v>10.785</v>
          </cell>
          <cell r="E213">
            <v>7.4410000000000007</v>
          </cell>
          <cell r="F213">
            <v>10.541</v>
          </cell>
          <cell r="G213">
            <v>8.7230000000000008</v>
          </cell>
          <cell r="H213">
            <v>10.423</v>
          </cell>
          <cell r="I213">
            <v>9.7539999999999996</v>
          </cell>
          <cell r="J213">
            <v>9.9600000000000009</v>
          </cell>
          <cell r="K213">
            <v>9.9600000000000009</v>
          </cell>
          <cell r="L213">
            <v>9.4970000000000017</v>
          </cell>
          <cell r="M213">
            <v>9.7539999999999996</v>
          </cell>
        </row>
        <row r="214">
          <cell r="A214">
            <v>212</v>
          </cell>
          <cell r="B214">
            <v>11.122</v>
          </cell>
          <cell r="C214">
            <v>5.2149999999999999</v>
          </cell>
          <cell r="D214">
            <v>10.763</v>
          </cell>
          <cell r="E214">
            <v>7.4480000000000004</v>
          </cell>
          <cell r="F214">
            <v>10.483000000000001</v>
          </cell>
          <cell r="G214">
            <v>8.7469999999999999</v>
          </cell>
          <cell r="H214">
            <v>10.435</v>
          </cell>
          <cell r="I214">
            <v>9.6739999999999995</v>
          </cell>
          <cell r="J214">
            <v>9.9489999999999998</v>
          </cell>
          <cell r="K214">
            <v>9.9489999999999998</v>
          </cell>
          <cell r="L214">
            <v>9.4629999999999992</v>
          </cell>
          <cell r="M214">
            <v>9.6739999999999995</v>
          </cell>
        </row>
        <row r="215">
          <cell r="A215">
            <v>213</v>
          </cell>
          <cell r="B215">
            <v>11.149000000000001</v>
          </cell>
          <cell r="C215">
            <v>5.1929999999999996</v>
          </cell>
          <cell r="D215">
            <v>10.741</v>
          </cell>
          <cell r="E215">
            <v>7.4169999999999998</v>
          </cell>
          <cell r="F215">
            <v>10.41</v>
          </cell>
          <cell r="G215">
            <v>8.8070000000000004</v>
          </cell>
          <cell r="H215">
            <v>10.455</v>
          </cell>
          <cell r="I215">
            <v>9.5719999999999992</v>
          </cell>
          <cell r="J215">
            <v>9.8979999999999997</v>
          </cell>
          <cell r="K215">
            <v>9.8979999999999997</v>
          </cell>
          <cell r="L215">
            <v>9.3409999999999993</v>
          </cell>
          <cell r="M215">
            <v>9.5719999999999992</v>
          </cell>
        </row>
        <row r="216">
          <cell r="A216">
            <v>214</v>
          </cell>
          <cell r="B216">
            <v>11.161999999999999</v>
          </cell>
          <cell r="C216">
            <v>5.1790000000000003</v>
          </cell>
          <cell r="D216">
            <v>10.683</v>
          </cell>
          <cell r="E216">
            <v>7.3550000000000004</v>
          </cell>
          <cell r="F216">
            <v>10.417</v>
          </cell>
          <cell r="G216">
            <v>8.7739999999999991</v>
          </cell>
          <cell r="H216">
            <v>10.452</v>
          </cell>
          <cell r="I216">
            <v>9.5229999999999997</v>
          </cell>
          <cell r="J216">
            <v>9.86</v>
          </cell>
          <cell r="K216">
            <v>9.86</v>
          </cell>
          <cell r="L216">
            <v>9.2679999999999989</v>
          </cell>
          <cell r="M216">
            <v>9.5229999999999997</v>
          </cell>
        </row>
        <row r="217">
          <cell r="A217">
            <v>215</v>
          </cell>
          <cell r="B217">
            <v>11.184000000000001</v>
          </cell>
          <cell r="C217">
            <v>5.1790000000000003</v>
          </cell>
          <cell r="D217">
            <v>10.661</v>
          </cell>
          <cell r="E217">
            <v>7.3019999999999996</v>
          </cell>
          <cell r="F217">
            <v>10.41</v>
          </cell>
          <cell r="G217">
            <v>8.7430000000000003</v>
          </cell>
          <cell r="H217">
            <v>10.443</v>
          </cell>
          <cell r="I217">
            <v>9.532</v>
          </cell>
          <cell r="J217">
            <v>9.8450000000000006</v>
          </cell>
          <cell r="K217">
            <v>9.8450000000000006</v>
          </cell>
          <cell r="L217">
            <v>9.2470000000000017</v>
          </cell>
          <cell r="M217">
            <v>9.532</v>
          </cell>
        </row>
        <row r="218">
          <cell r="A218">
            <v>216</v>
          </cell>
          <cell r="B218">
            <v>11.215</v>
          </cell>
          <cell r="C218">
            <v>5.2</v>
          </cell>
          <cell r="D218">
            <v>10.628</v>
          </cell>
          <cell r="E218">
            <v>7.282</v>
          </cell>
          <cell r="F218">
            <v>10.368</v>
          </cell>
          <cell r="G218">
            <v>8.7210000000000001</v>
          </cell>
          <cell r="H218">
            <v>10.468</v>
          </cell>
          <cell r="I218">
            <v>9.5359999999999996</v>
          </cell>
          <cell r="J218">
            <v>9.827</v>
          </cell>
          <cell r="K218">
            <v>9.827</v>
          </cell>
          <cell r="L218">
            <v>9.1859999999999999</v>
          </cell>
          <cell r="M218">
            <v>9.5359999999999996</v>
          </cell>
        </row>
        <row r="219">
          <cell r="A219">
            <v>217</v>
          </cell>
          <cell r="B219">
            <v>11.244</v>
          </cell>
          <cell r="C219">
            <v>5.1709999999999994</v>
          </cell>
          <cell r="D219">
            <v>10.727</v>
          </cell>
          <cell r="E219">
            <v>7.2880000000000003</v>
          </cell>
          <cell r="F219">
            <v>10.379</v>
          </cell>
          <cell r="G219">
            <v>8.7690000000000001</v>
          </cell>
          <cell r="H219">
            <v>10.534000000000001</v>
          </cell>
          <cell r="I219">
            <v>9.5739999999999998</v>
          </cell>
          <cell r="J219">
            <v>9.8490000000000002</v>
          </cell>
          <cell r="K219">
            <v>9.8490000000000002</v>
          </cell>
          <cell r="L219">
            <v>9.1639999999999997</v>
          </cell>
          <cell r="M219">
            <v>9.5739999999999998</v>
          </cell>
        </row>
        <row r="220">
          <cell r="A220">
            <v>218</v>
          </cell>
          <cell r="B220">
            <v>11.242000000000001</v>
          </cell>
          <cell r="C220">
            <v>5.1880000000000006</v>
          </cell>
          <cell r="D220">
            <v>10.718</v>
          </cell>
          <cell r="E220">
            <v>7.2880000000000003</v>
          </cell>
          <cell r="F220">
            <v>10.448</v>
          </cell>
          <cell r="G220">
            <v>8.8559999999999999</v>
          </cell>
          <cell r="H220">
            <v>10.515000000000001</v>
          </cell>
          <cell r="I220">
            <v>9.5150000000000006</v>
          </cell>
          <cell r="J220">
            <v>9.8740000000000006</v>
          </cell>
          <cell r="K220">
            <v>9.8740000000000006</v>
          </cell>
          <cell r="L220">
            <v>9.2330000000000005</v>
          </cell>
          <cell r="M220">
            <v>9.5150000000000006</v>
          </cell>
        </row>
        <row r="221">
          <cell r="A221">
            <v>219</v>
          </cell>
          <cell r="B221">
            <v>11.271000000000001</v>
          </cell>
          <cell r="C221">
            <v>5.266</v>
          </cell>
          <cell r="D221">
            <v>10.676</v>
          </cell>
          <cell r="E221">
            <v>7.3219999999999992</v>
          </cell>
          <cell r="F221">
            <v>10.494</v>
          </cell>
          <cell r="G221">
            <v>8.8930000000000007</v>
          </cell>
          <cell r="H221">
            <v>10.576000000000001</v>
          </cell>
          <cell r="I221">
            <v>9.5009999999999994</v>
          </cell>
          <cell r="J221">
            <v>9.9130000000000003</v>
          </cell>
          <cell r="K221">
            <v>9.9130000000000003</v>
          </cell>
          <cell r="L221">
            <v>9.25</v>
          </cell>
          <cell r="M221">
            <v>9.5009999999999994</v>
          </cell>
        </row>
        <row r="222">
          <cell r="A222">
            <v>220</v>
          </cell>
          <cell r="B222">
            <v>11.219000000000001</v>
          </cell>
          <cell r="C222">
            <v>5.3170000000000002</v>
          </cell>
          <cell r="D222">
            <v>10.749000000000001</v>
          </cell>
          <cell r="E222">
            <v>7.3170000000000002</v>
          </cell>
          <cell r="F222">
            <v>10.513999999999999</v>
          </cell>
          <cell r="G222">
            <v>8.8290000000000006</v>
          </cell>
          <cell r="H222">
            <v>10.603</v>
          </cell>
          <cell r="I222">
            <v>9.4209999999999994</v>
          </cell>
          <cell r="J222">
            <v>9.8870000000000005</v>
          </cell>
          <cell r="K222">
            <v>9.8870000000000005</v>
          </cell>
          <cell r="L222">
            <v>9.1710000000000012</v>
          </cell>
          <cell r="M222">
            <v>9.4209999999999994</v>
          </cell>
        </row>
        <row r="223">
          <cell r="A223">
            <v>221</v>
          </cell>
          <cell r="B223">
            <v>11.24</v>
          </cell>
          <cell r="C223">
            <v>5.3680000000000003</v>
          </cell>
          <cell r="D223">
            <v>10.811999999999999</v>
          </cell>
          <cell r="E223">
            <v>7.3369999999999997</v>
          </cell>
          <cell r="F223">
            <v>10.513999999999999</v>
          </cell>
          <cell r="G223">
            <v>8.7739999999999991</v>
          </cell>
          <cell r="H223">
            <v>10.63</v>
          </cell>
          <cell r="I223">
            <v>9.3659999999999997</v>
          </cell>
          <cell r="J223">
            <v>9.8759999999999994</v>
          </cell>
          <cell r="K223">
            <v>9.8759999999999994</v>
          </cell>
          <cell r="L223">
            <v>9.1219999999999981</v>
          </cell>
          <cell r="M223">
            <v>9.3659999999999997</v>
          </cell>
        </row>
        <row r="224">
          <cell r="A224">
            <v>222</v>
          </cell>
          <cell r="B224">
            <v>11.26</v>
          </cell>
          <cell r="C224">
            <v>5.3879999999999999</v>
          </cell>
          <cell r="D224">
            <v>10.791</v>
          </cell>
          <cell r="E224">
            <v>7.2929999999999993</v>
          </cell>
          <cell r="F224">
            <v>10.587999999999999</v>
          </cell>
          <cell r="G224">
            <v>8.7629999999999999</v>
          </cell>
          <cell r="H224">
            <v>10.583</v>
          </cell>
          <cell r="I224">
            <v>9.3390000000000004</v>
          </cell>
          <cell r="J224">
            <v>9.8629999999999995</v>
          </cell>
          <cell r="K224">
            <v>9.8629999999999995</v>
          </cell>
          <cell r="L224">
            <v>9.1429999999999989</v>
          </cell>
          <cell r="M224">
            <v>9.3390000000000004</v>
          </cell>
        </row>
        <row r="225">
          <cell r="A225">
            <v>223</v>
          </cell>
          <cell r="B225">
            <v>11.297000000000001</v>
          </cell>
          <cell r="C225">
            <v>5.3919999999999995</v>
          </cell>
          <cell r="D225">
            <v>10.798</v>
          </cell>
          <cell r="E225">
            <v>7.2859999999999996</v>
          </cell>
          <cell r="F225">
            <v>10.57</v>
          </cell>
          <cell r="G225">
            <v>8.7379999999999995</v>
          </cell>
          <cell r="H225">
            <v>10.619</v>
          </cell>
          <cell r="I225">
            <v>9.2769999999999992</v>
          </cell>
          <cell r="J225">
            <v>9.8620000000000001</v>
          </cell>
          <cell r="K225">
            <v>9.8620000000000001</v>
          </cell>
          <cell r="L225">
            <v>9.1050000000000004</v>
          </cell>
          <cell r="M225">
            <v>9.2769999999999992</v>
          </cell>
        </row>
        <row r="226">
          <cell r="A226">
            <v>224</v>
          </cell>
          <cell r="B226">
            <v>11.27</v>
          </cell>
          <cell r="C226">
            <v>5.3610000000000007</v>
          </cell>
          <cell r="D226">
            <v>10.715999999999999</v>
          </cell>
          <cell r="E226">
            <v>7.3520000000000003</v>
          </cell>
          <cell r="F226">
            <v>10.606999999999999</v>
          </cell>
          <cell r="G226">
            <v>8.7249999999999996</v>
          </cell>
          <cell r="H226">
            <v>10.694000000000001</v>
          </cell>
          <cell r="I226">
            <v>9.2330000000000005</v>
          </cell>
          <cell r="J226">
            <v>9.8559999999999999</v>
          </cell>
          <cell r="K226">
            <v>9.8559999999999999</v>
          </cell>
          <cell r="L226">
            <v>9.0179999999999989</v>
          </cell>
          <cell r="M226">
            <v>9.2330000000000005</v>
          </cell>
        </row>
        <row r="227">
          <cell r="A227">
            <v>225</v>
          </cell>
          <cell r="B227">
            <v>11.321999999999999</v>
          </cell>
          <cell r="C227">
            <v>5.3569999999999993</v>
          </cell>
          <cell r="D227">
            <v>10.659000000000001</v>
          </cell>
          <cell r="E227">
            <v>7.41</v>
          </cell>
          <cell r="F227">
            <v>10.635999999999999</v>
          </cell>
          <cell r="G227">
            <v>8.7650000000000006</v>
          </cell>
          <cell r="H227">
            <v>10.747</v>
          </cell>
          <cell r="I227">
            <v>9.2989999999999995</v>
          </cell>
          <cell r="J227">
            <v>9.8089999999999993</v>
          </cell>
          <cell r="K227">
            <v>9.8089999999999993</v>
          </cell>
          <cell r="L227">
            <v>8.8709999999999987</v>
          </cell>
          <cell r="M227">
            <v>9.2989999999999995</v>
          </cell>
        </row>
        <row r="228">
          <cell r="A228">
            <v>226</v>
          </cell>
          <cell r="B228">
            <v>11.321999999999999</v>
          </cell>
          <cell r="C228">
            <v>5.375</v>
          </cell>
          <cell r="D228">
            <v>10.678000000000001</v>
          </cell>
          <cell r="E228">
            <v>7.4589999999999996</v>
          </cell>
          <cell r="F228">
            <v>10.614000000000001</v>
          </cell>
          <cell r="G228">
            <v>8.8379999999999992</v>
          </cell>
          <cell r="H228">
            <v>10.67</v>
          </cell>
          <cell r="I228">
            <v>9.3989999999999991</v>
          </cell>
          <cell r="J228">
            <v>9.8089999999999993</v>
          </cell>
          <cell r="K228">
            <v>9.8089999999999993</v>
          </cell>
          <cell r="L228">
            <v>8.9479999999999986</v>
          </cell>
          <cell r="M228">
            <v>9.3989999999999991</v>
          </cell>
        </row>
        <row r="229">
          <cell r="A229">
            <v>227</v>
          </cell>
          <cell r="B229">
            <v>11.366</v>
          </cell>
          <cell r="C229">
            <v>5.4079999999999995</v>
          </cell>
          <cell r="D229">
            <v>10.71</v>
          </cell>
          <cell r="E229">
            <v>7.4459999999999997</v>
          </cell>
          <cell r="F229">
            <v>10.571999999999999</v>
          </cell>
          <cell r="G229">
            <v>8.843</v>
          </cell>
          <cell r="H229">
            <v>10.648</v>
          </cell>
          <cell r="I229">
            <v>9.3859999999999992</v>
          </cell>
          <cell r="J229">
            <v>9.9</v>
          </cell>
          <cell r="K229">
            <v>9.9</v>
          </cell>
          <cell r="L229">
            <v>9.152000000000001</v>
          </cell>
          <cell r="M229">
            <v>9.3859999999999992</v>
          </cell>
        </row>
        <row r="230">
          <cell r="A230">
            <v>228</v>
          </cell>
          <cell r="B230">
            <v>11.411999999999999</v>
          </cell>
          <cell r="C230">
            <v>5.4830000000000005</v>
          </cell>
          <cell r="D230">
            <v>10.73</v>
          </cell>
          <cell r="E230">
            <v>7.3989999999999991</v>
          </cell>
          <cell r="F230">
            <v>10.621</v>
          </cell>
          <cell r="G230">
            <v>8.7799999999999994</v>
          </cell>
          <cell r="H230">
            <v>10.617000000000001</v>
          </cell>
          <cell r="I230">
            <v>9.4440000000000008</v>
          </cell>
          <cell r="J230">
            <v>9.8800000000000008</v>
          </cell>
          <cell r="K230">
            <v>9.8800000000000008</v>
          </cell>
          <cell r="L230">
            <v>9.1430000000000007</v>
          </cell>
          <cell r="M230">
            <v>9.4440000000000008</v>
          </cell>
        </row>
        <row r="231">
          <cell r="A231">
            <v>229</v>
          </cell>
          <cell r="B231">
            <v>11.463999999999999</v>
          </cell>
          <cell r="C231">
            <v>5.5429999999999993</v>
          </cell>
          <cell r="D231">
            <v>10.82</v>
          </cell>
          <cell r="E231">
            <v>7.4239999999999995</v>
          </cell>
          <cell r="F231">
            <v>10.685</v>
          </cell>
          <cell r="G231">
            <v>8.7629999999999999</v>
          </cell>
          <cell r="H231">
            <v>10.621</v>
          </cell>
          <cell r="I231">
            <v>9.4830000000000005</v>
          </cell>
          <cell r="J231">
            <v>9.891</v>
          </cell>
          <cell r="K231">
            <v>9.891</v>
          </cell>
          <cell r="L231">
            <v>9.1609999999999996</v>
          </cell>
          <cell r="M231">
            <v>9.4830000000000005</v>
          </cell>
        </row>
        <row r="232">
          <cell r="A232">
            <v>230</v>
          </cell>
          <cell r="B232">
            <v>11.466000000000001</v>
          </cell>
          <cell r="C232">
            <v>5.577</v>
          </cell>
          <cell r="D232">
            <v>10.874000000000001</v>
          </cell>
          <cell r="E232">
            <v>7.45</v>
          </cell>
          <cell r="F232">
            <v>10.701000000000001</v>
          </cell>
          <cell r="G232">
            <v>8.7379999999999995</v>
          </cell>
          <cell r="H232">
            <v>10.528</v>
          </cell>
          <cell r="I232">
            <v>9.5459999999999994</v>
          </cell>
          <cell r="J232">
            <v>9.8960000000000008</v>
          </cell>
          <cell r="K232">
            <v>9.8960000000000008</v>
          </cell>
          <cell r="L232">
            <v>9.2640000000000011</v>
          </cell>
          <cell r="M232">
            <v>9.5459999999999994</v>
          </cell>
        </row>
        <row r="233">
          <cell r="A233">
            <v>231</v>
          </cell>
          <cell r="B233">
            <v>11.483000000000001</v>
          </cell>
          <cell r="C233">
            <v>5.585</v>
          </cell>
          <cell r="D233">
            <v>10.811</v>
          </cell>
          <cell r="E233">
            <v>7.5009999999999994</v>
          </cell>
          <cell r="F233">
            <v>10.773999999999999</v>
          </cell>
          <cell r="G233">
            <v>8.7379999999999995</v>
          </cell>
          <cell r="H233">
            <v>10.563000000000001</v>
          </cell>
          <cell r="I233">
            <v>9.6029999999999998</v>
          </cell>
          <cell r="J233">
            <v>9.8930000000000007</v>
          </cell>
          <cell r="K233">
            <v>9.8930000000000007</v>
          </cell>
          <cell r="L233">
            <v>9.2230000000000008</v>
          </cell>
          <cell r="M233">
            <v>9.6029999999999998</v>
          </cell>
        </row>
        <row r="234">
          <cell r="A234">
            <v>232</v>
          </cell>
          <cell r="B234">
            <v>11.411999999999999</v>
          </cell>
          <cell r="C234">
            <v>5.641</v>
          </cell>
          <cell r="D234">
            <v>10.787000000000001</v>
          </cell>
          <cell r="E234">
            <v>7.5359999999999996</v>
          </cell>
          <cell r="F234">
            <v>10.832000000000001</v>
          </cell>
          <cell r="G234">
            <v>8.734</v>
          </cell>
          <cell r="H234">
            <v>10.576000000000001</v>
          </cell>
          <cell r="I234">
            <v>9.6229999999999993</v>
          </cell>
          <cell r="J234">
            <v>9.8960000000000008</v>
          </cell>
          <cell r="K234">
            <v>9.8960000000000008</v>
          </cell>
          <cell r="L234">
            <v>9.2160000000000011</v>
          </cell>
          <cell r="M234">
            <v>9.6229999999999993</v>
          </cell>
        </row>
        <row r="235">
          <cell r="A235">
            <v>233</v>
          </cell>
          <cell r="B235">
            <v>11.399000000000001</v>
          </cell>
          <cell r="C235">
            <v>5.6890000000000001</v>
          </cell>
          <cell r="D235">
            <v>10.78</v>
          </cell>
          <cell r="E235">
            <v>7.5679999999999996</v>
          </cell>
          <cell r="F235">
            <v>10.78</v>
          </cell>
          <cell r="G235">
            <v>8.6560000000000006</v>
          </cell>
          <cell r="H235">
            <v>10.622999999999999</v>
          </cell>
          <cell r="I235">
            <v>9.6449999999999996</v>
          </cell>
          <cell r="J235">
            <v>9.8689999999999998</v>
          </cell>
          <cell r="K235">
            <v>9.8689999999999998</v>
          </cell>
          <cell r="L235">
            <v>9.1150000000000002</v>
          </cell>
          <cell r="M235">
            <v>9.6449999999999996</v>
          </cell>
        </row>
        <row r="236">
          <cell r="A236">
            <v>234</v>
          </cell>
          <cell r="B236">
            <v>11.372</v>
          </cell>
          <cell r="C236">
            <v>5.7189999999999994</v>
          </cell>
          <cell r="D236">
            <v>10.84</v>
          </cell>
          <cell r="E236">
            <v>7.6210000000000004</v>
          </cell>
          <cell r="F236">
            <v>10.723000000000001</v>
          </cell>
          <cell r="G236">
            <v>8.577</v>
          </cell>
          <cell r="H236">
            <v>10.596</v>
          </cell>
          <cell r="I236">
            <v>9.67</v>
          </cell>
          <cell r="J236">
            <v>9.9049999999999994</v>
          </cell>
          <cell r="K236">
            <v>9.9049999999999994</v>
          </cell>
          <cell r="L236">
            <v>9.2139999999999986</v>
          </cell>
          <cell r="M236">
            <v>9.67</v>
          </cell>
        </row>
        <row r="237">
          <cell r="A237">
            <v>235</v>
          </cell>
          <cell r="B237">
            <v>11.364000000000001</v>
          </cell>
          <cell r="C237">
            <v>5.6809999999999992</v>
          </cell>
          <cell r="D237">
            <v>10.891</v>
          </cell>
          <cell r="E237">
            <v>7.6920000000000002</v>
          </cell>
          <cell r="F237">
            <v>10.73</v>
          </cell>
          <cell r="G237">
            <v>8.5259999999999998</v>
          </cell>
          <cell r="H237">
            <v>10.601000000000001</v>
          </cell>
          <cell r="I237">
            <v>9.6560000000000006</v>
          </cell>
          <cell r="J237">
            <v>9.9139999999999997</v>
          </cell>
          <cell r="K237">
            <v>9.9139999999999997</v>
          </cell>
          <cell r="L237">
            <v>9.2269999999999985</v>
          </cell>
          <cell r="M237">
            <v>9.6560000000000006</v>
          </cell>
        </row>
        <row r="238">
          <cell r="A238">
            <v>236</v>
          </cell>
          <cell r="B238">
            <v>11.324000000000002</v>
          </cell>
          <cell r="C238">
            <v>5.69</v>
          </cell>
          <cell r="D238">
            <v>10.901999999999999</v>
          </cell>
          <cell r="E238">
            <v>7.7189999999999994</v>
          </cell>
          <cell r="F238">
            <v>10.723000000000001</v>
          </cell>
          <cell r="G238">
            <v>8.4939999999999998</v>
          </cell>
          <cell r="H238">
            <v>10.561</v>
          </cell>
          <cell r="I238">
            <v>9.6170000000000009</v>
          </cell>
          <cell r="J238">
            <v>9.9269999999999996</v>
          </cell>
          <cell r="K238">
            <v>9.9269999999999996</v>
          </cell>
          <cell r="L238">
            <v>9.2929999999999993</v>
          </cell>
          <cell r="M238">
            <v>9.6170000000000009</v>
          </cell>
        </row>
        <row r="239">
          <cell r="A239">
            <v>237</v>
          </cell>
          <cell r="B239">
            <v>11.393000000000001</v>
          </cell>
          <cell r="C239">
            <v>5.74</v>
          </cell>
          <cell r="D239">
            <v>10.914</v>
          </cell>
          <cell r="E239">
            <v>7.718</v>
          </cell>
          <cell r="F239">
            <v>10.651999999999999</v>
          </cell>
          <cell r="G239">
            <v>8.4949999999999992</v>
          </cell>
          <cell r="H239">
            <v>10.545999999999999</v>
          </cell>
          <cell r="I239">
            <v>9.5719999999999992</v>
          </cell>
          <cell r="J239">
            <v>9.9139999999999997</v>
          </cell>
          <cell r="K239">
            <v>9.9139999999999997</v>
          </cell>
          <cell r="L239">
            <v>9.282</v>
          </cell>
          <cell r="M239">
            <v>9.5719999999999992</v>
          </cell>
        </row>
        <row r="240">
          <cell r="A240">
            <v>238</v>
          </cell>
          <cell r="B240">
            <v>11.332000000000001</v>
          </cell>
          <cell r="C240">
            <v>5.7759999999999998</v>
          </cell>
          <cell r="D240">
            <v>10.917999999999999</v>
          </cell>
          <cell r="E240">
            <v>7.641</v>
          </cell>
          <cell r="F240">
            <v>10.608000000000001</v>
          </cell>
          <cell r="G240">
            <v>8.5009999999999994</v>
          </cell>
          <cell r="H240">
            <v>10.659000000000001</v>
          </cell>
          <cell r="I240">
            <v>9.4700000000000006</v>
          </cell>
          <cell r="J240">
            <v>9.8979999999999997</v>
          </cell>
          <cell r="K240">
            <v>9.8979999999999997</v>
          </cell>
          <cell r="L240">
            <v>9.1369999999999987</v>
          </cell>
          <cell r="M240">
            <v>9.4700000000000006</v>
          </cell>
        </row>
        <row r="241">
          <cell r="A241">
            <v>239</v>
          </cell>
          <cell r="B241">
            <v>11.318999999999999</v>
          </cell>
          <cell r="C241">
            <v>5.8070000000000004</v>
          </cell>
          <cell r="D241">
            <v>10.851000000000001</v>
          </cell>
          <cell r="E241">
            <v>7.6849999999999996</v>
          </cell>
          <cell r="F241">
            <v>10.528</v>
          </cell>
          <cell r="G241">
            <v>8.51</v>
          </cell>
          <cell r="H241">
            <v>10.738</v>
          </cell>
          <cell r="I241">
            <v>9.4320000000000004</v>
          </cell>
          <cell r="J241">
            <v>9.8719999999999999</v>
          </cell>
          <cell r="K241">
            <v>9.8719999999999999</v>
          </cell>
          <cell r="L241">
            <v>9.0060000000000002</v>
          </cell>
          <cell r="M241">
            <v>9.4320000000000004</v>
          </cell>
        </row>
        <row r="242">
          <cell r="A242">
            <v>240</v>
          </cell>
          <cell r="B242">
            <v>11.291</v>
          </cell>
          <cell r="C242">
            <v>5.82</v>
          </cell>
          <cell r="D242">
            <v>10.789</v>
          </cell>
          <cell r="E242">
            <v>7.77</v>
          </cell>
          <cell r="F242">
            <v>10.513999999999999</v>
          </cell>
          <cell r="G242">
            <v>8.51</v>
          </cell>
          <cell r="H242">
            <v>10.74</v>
          </cell>
          <cell r="I242">
            <v>9.3840000000000003</v>
          </cell>
          <cell r="J242">
            <v>9.8030000000000008</v>
          </cell>
          <cell r="K242">
            <v>9.8030000000000008</v>
          </cell>
          <cell r="L242">
            <v>8.8660000000000014</v>
          </cell>
          <cell r="M242">
            <v>9.3840000000000003</v>
          </cell>
        </row>
        <row r="243">
          <cell r="A243">
            <v>241</v>
          </cell>
          <cell r="B243">
            <v>11.273</v>
          </cell>
          <cell r="C243">
            <v>5.8140000000000001</v>
          </cell>
          <cell r="D243">
            <v>10.794</v>
          </cell>
          <cell r="E243">
            <v>7.7959999999999994</v>
          </cell>
          <cell r="F243">
            <v>10.512</v>
          </cell>
          <cell r="G243">
            <v>8.4640000000000004</v>
          </cell>
          <cell r="H243">
            <v>10.78</v>
          </cell>
          <cell r="I243">
            <v>9.3369999999999997</v>
          </cell>
          <cell r="J243">
            <v>9.8049999999999997</v>
          </cell>
          <cell r="K243">
            <v>9.8049999999999997</v>
          </cell>
          <cell r="L243">
            <v>8.83</v>
          </cell>
          <cell r="M243">
            <v>9.3369999999999997</v>
          </cell>
        </row>
        <row r="244">
          <cell r="A244">
            <v>242</v>
          </cell>
          <cell r="B244">
            <v>11.268000000000001</v>
          </cell>
          <cell r="C244">
            <v>5.8290000000000006</v>
          </cell>
          <cell r="D244">
            <v>10.778</v>
          </cell>
          <cell r="E244">
            <v>7.8339999999999996</v>
          </cell>
          <cell r="F244">
            <v>10.541</v>
          </cell>
          <cell r="G244">
            <v>8.4260000000000002</v>
          </cell>
          <cell r="H244">
            <v>10.763</v>
          </cell>
          <cell r="I244">
            <v>9.3439999999999994</v>
          </cell>
          <cell r="J244">
            <v>9.8000000000000007</v>
          </cell>
          <cell r="K244">
            <v>9.8000000000000007</v>
          </cell>
          <cell r="L244">
            <v>8.8370000000000015</v>
          </cell>
          <cell r="M244">
            <v>9.3439999999999994</v>
          </cell>
        </row>
        <row r="245">
          <cell r="A245">
            <v>243</v>
          </cell>
          <cell r="B245">
            <v>11.271000000000001</v>
          </cell>
          <cell r="C245">
            <v>5.8230000000000004</v>
          </cell>
          <cell r="D245">
            <v>10.738</v>
          </cell>
          <cell r="E245">
            <v>7.7919999999999998</v>
          </cell>
          <cell r="F245">
            <v>10.542999999999999</v>
          </cell>
          <cell r="G245">
            <v>8.4949999999999992</v>
          </cell>
          <cell r="H245">
            <v>10.766999999999999</v>
          </cell>
          <cell r="I245">
            <v>9.3420000000000005</v>
          </cell>
          <cell r="J245">
            <v>9.7829999999999995</v>
          </cell>
          <cell r="K245">
            <v>9.7829999999999995</v>
          </cell>
          <cell r="L245">
            <v>8.7989999999999995</v>
          </cell>
          <cell r="M245">
            <v>9.3420000000000005</v>
          </cell>
        </row>
        <row r="246">
          <cell r="A246">
            <v>244</v>
          </cell>
          <cell r="B246">
            <v>11.288</v>
          </cell>
          <cell r="C246">
            <v>5.7469999999999999</v>
          </cell>
          <cell r="D246">
            <v>10.696</v>
          </cell>
          <cell r="E246">
            <v>7.7230000000000008</v>
          </cell>
          <cell r="F246">
            <v>10.555999999999999</v>
          </cell>
          <cell r="G246">
            <v>8.5299999999999994</v>
          </cell>
          <cell r="H246">
            <v>10.778</v>
          </cell>
          <cell r="I246">
            <v>9.3840000000000003</v>
          </cell>
          <cell r="J246">
            <v>9.7430000000000003</v>
          </cell>
          <cell r="K246">
            <v>9.7430000000000003</v>
          </cell>
          <cell r="L246">
            <v>8.7080000000000002</v>
          </cell>
          <cell r="M246">
            <v>9.3840000000000003</v>
          </cell>
        </row>
        <row r="247">
          <cell r="A247">
            <v>245</v>
          </cell>
          <cell r="B247">
            <v>11.321999999999999</v>
          </cell>
          <cell r="C247">
            <v>5.6790000000000003</v>
          </cell>
          <cell r="D247">
            <v>10.769</v>
          </cell>
          <cell r="E247">
            <v>7.6560000000000006</v>
          </cell>
          <cell r="F247">
            <v>10.673999999999999</v>
          </cell>
          <cell r="G247">
            <v>8.4860000000000007</v>
          </cell>
          <cell r="H247">
            <v>10.778</v>
          </cell>
          <cell r="I247">
            <v>9.3699999999999992</v>
          </cell>
          <cell r="J247">
            <v>9.6720000000000006</v>
          </cell>
          <cell r="K247">
            <v>9.6720000000000006</v>
          </cell>
          <cell r="L247">
            <v>8.5660000000000007</v>
          </cell>
          <cell r="M247">
            <v>9.3699999999999992</v>
          </cell>
        </row>
        <row r="248">
          <cell r="A248">
            <v>246</v>
          </cell>
          <cell r="B248">
            <v>11.341000000000001</v>
          </cell>
          <cell r="C248">
            <v>5.6340000000000003</v>
          </cell>
          <cell r="D248">
            <v>10.811999999999999</v>
          </cell>
          <cell r="E248">
            <v>7.6739999999999995</v>
          </cell>
          <cell r="F248">
            <v>10.638999999999999</v>
          </cell>
          <cell r="G248">
            <v>8.49</v>
          </cell>
          <cell r="H248">
            <v>10.756</v>
          </cell>
          <cell r="I248">
            <v>9.4060000000000006</v>
          </cell>
          <cell r="J248">
            <v>9.7010000000000005</v>
          </cell>
          <cell r="K248">
            <v>9.7010000000000005</v>
          </cell>
          <cell r="L248">
            <v>8.6460000000000008</v>
          </cell>
          <cell r="M248">
            <v>9.4060000000000006</v>
          </cell>
        </row>
        <row r="249">
          <cell r="A249">
            <v>247</v>
          </cell>
          <cell r="B249">
            <v>11.35</v>
          </cell>
          <cell r="C249">
            <v>5.5969999999999995</v>
          </cell>
          <cell r="D249">
            <v>10.916</v>
          </cell>
          <cell r="E249">
            <v>7.7289999999999992</v>
          </cell>
          <cell r="F249">
            <v>10.608000000000001</v>
          </cell>
          <cell r="G249">
            <v>8.5449999999999999</v>
          </cell>
          <cell r="H249">
            <v>10.75</v>
          </cell>
          <cell r="I249">
            <v>9.375</v>
          </cell>
          <cell r="J249">
            <v>9.6829999999999998</v>
          </cell>
          <cell r="K249">
            <v>9.6829999999999998</v>
          </cell>
          <cell r="L249">
            <v>8.6159999999999997</v>
          </cell>
          <cell r="M249">
            <v>9.375</v>
          </cell>
        </row>
        <row r="250">
          <cell r="A250">
            <v>248</v>
          </cell>
          <cell r="B250">
            <v>11.388000000000002</v>
          </cell>
          <cell r="C250">
            <v>5.5939999999999994</v>
          </cell>
          <cell r="D250">
            <v>10.964</v>
          </cell>
          <cell r="E250">
            <v>7.6780000000000008</v>
          </cell>
          <cell r="F250">
            <v>10.659000000000001</v>
          </cell>
          <cell r="G250">
            <v>8.5570000000000004</v>
          </cell>
          <cell r="H250">
            <v>10.789</v>
          </cell>
          <cell r="I250">
            <v>9.3239999999999998</v>
          </cell>
          <cell r="J250">
            <v>9.6780000000000008</v>
          </cell>
          <cell r="K250">
            <v>9.6780000000000008</v>
          </cell>
          <cell r="L250">
            <v>8.5670000000000019</v>
          </cell>
          <cell r="M250">
            <v>9.3239999999999998</v>
          </cell>
        </row>
        <row r="251">
          <cell r="A251">
            <v>249</v>
          </cell>
          <cell r="B251">
            <v>11.385999999999999</v>
          </cell>
          <cell r="C251">
            <v>5.6280000000000001</v>
          </cell>
          <cell r="D251">
            <v>10.951000000000001</v>
          </cell>
          <cell r="E251">
            <v>7.7010000000000005</v>
          </cell>
          <cell r="F251">
            <v>10.678000000000001</v>
          </cell>
          <cell r="G251">
            <v>8.5760000000000005</v>
          </cell>
          <cell r="H251">
            <v>10.808999999999999</v>
          </cell>
          <cell r="I251">
            <v>9.2729999999999997</v>
          </cell>
          <cell r="J251">
            <v>9.6790000000000003</v>
          </cell>
          <cell r="K251">
            <v>9.6790000000000003</v>
          </cell>
          <cell r="L251">
            <v>8.5490000000000013</v>
          </cell>
          <cell r="M251">
            <v>9.2729999999999997</v>
          </cell>
        </row>
        <row r="252">
          <cell r="A252">
            <v>250</v>
          </cell>
          <cell r="B252">
            <v>11.39</v>
          </cell>
          <cell r="C252">
            <v>5.6430000000000007</v>
          </cell>
          <cell r="D252">
            <v>10.907</v>
          </cell>
          <cell r="E252">
            <v>7.73</v>
          </cell>
          <cell r="F252">
            <v>10.663</v>
          </cell>
          <cell r="G252">
            <v>8.5809999999999995</v>
          </cell>
          <cell r="H252">
            <v>10.843</v>
          </cell>
          <cell r="I252">
            <v>9.2309999999999999</v>
          </cell>
          <cell r="J252">
            <v>9.7140000000000004</v>
          </cell>
          <cell r="K252">
            <v>9.7140000000000004</v>
          </cell>
          <cell r="L252">
            <v>8.5850000000000009</v>
          </cell>
          <cell r="M252">
            <v>9.2309999999999999</v>
          </cell>
        </row>
        <row r="253">
          <cell r="A253">
            <v>251</v>
          </cell>
          <cell r="B253">
            <v>11.388000000000002</v>
          </cell>
          <cell r="C253">
            <v>5.6849999999999996</v>
          </cell>
          <cell r="D253">
            <v>10.909000000000001</v>
          </cell>
          <cell r="E253">
            <v>7.7780000000000005</v>
          </cell>
          <cell r="F253">
            <v>10.648</v>
          </cell>
          <cell r="G253">
            <v>8.5869999999999997</v>
          </cell>
          <cell r="H253">
            <v>10.789</v>
          </cell>
          <cell r="I253">
            <v>9.3149999999999995</v>
          </cell>
          <cell r="J253">
            <v>9.7520000000000007</v>
          </cell>
          <cell r="K253">
            <v>9.7520000000000007</v>
          </cell>
          <cell r="L253">
            <v>8.7150000000000016</v>
          </cell>
          <cell r="M253">
            <v>9.3149999999999995</v>
          </cell>
        </row>
        <row r="254">
          <cell r="A254">
            <v>252</v>
          </cell>
          <cell r="B254">
            <v>11.337</v>
          </cell>
          <cell r="C254">
            <v>5.75</v>
          </cell>
          <cell r="D254">
            <v>10.949</v>
          </cell>
          <cell r="E254">
            <v>7.8119999999999994</v>
          </cell>
          <cell r="F254">
            <v>10.656000000000001</v>
          </cell>
          <cell r="G254">
            <v>8.548</v>
          </cell>
          <cell r="H254">
            <v>10.705</v>
          </cell>
          <cell r="I254">
            <v>9.3420000000000005</v>
          </cell>
          <cell r="J254">
            <v>9.75</v>
          </cell>
          <cell r="K254">
            <v>9.75</v>
          </cell>
          <cell r="L254">
            <v>8.7949999999999999</v>
          </cell>
          <cell r="M254">
            <v>9.3420000000000005</v>
          </cell>
        </row>
        <row r="255">
          <cell r="A255">
            <v>253</v>
          </cell>
          <cell r="B255">
            <v>11.321999999999999</v>
          </cell>
          <cell r="C255">
            <v>5.8309999999999995</v>
          </cell>
          <cell r="D255">
            <v>10.978</v>
          </cell>
          <cell r="E255">
            <v>7.8230000000000004</v>
          </cell>
          <cell r="F255">
            <v>10.643000000000001</v>
          </cell>
          <cell r="G255">
            <v>8.548</v>
          </cell>
          <cell r="H255">
            <v>10.592000000000001</v>
          </cell>
          <cell r="I255">
            <v>9.4130000000000003</v>
          </cell>
          <cell r="J255">
            <v>9.7799999999999994</v>
          </cell>
          <cell r="K255">
            <v>9.7799999999999994</v>
          </cell>
          <cell r="L255">
            <v>8.9679999999999982</v>
          </cell>
          <cell r="M255">
            <v>9.4130000000000003</v>
          </cell>
        </row>
        <row r="256">
          <cell r="A256">
            <v>254</v>
          </cell>
          <cell r="B256">
            <v>11.388000000000002</v>
          </cell>
          <cell r="C256">
            <v>5.86</v>
          </cell>
          <cell r="D256">
            <v>11.027000000000001</v>
          </cell>
          <cell r="E256">
            <v>7.9290000000000003</v>
          </cell>
          <cell r="F256">
            <v>10.673999999999999</v>
          </cell>
          <cell r="G256">
            <v>8.6359999999999992</v>
          </cell>
          <cell r="H256">
            <v>10.612</v>
          </cell>
          <cell r="I256">
            <v>9.3930000000000007</v>
          </cell>
          <cell r="J256">
            <v>9.7889999999999997</v>
          </cell>
          <cell r="K256">
            <v>9.7889999999999997</v>
          </cell>
          <cell r="L256">
            <v>8.9659999999999993</v>
          </cell>
          <cell r="M256">
            <v>9.3930000000000007</v>
          </cell>
        </row>
        <row r="257">
          <cell r="A257">
            <v>255</v>
          </cell>
          <cell r="B257">
            <v>11.361000000000001</v>
          </cell>
          <cell r="C257">
            <v>5.8870000000000005</v>
          </cell>
          <cell r="D257">
            <v>11.115</v>
          </cell>
          <cell r="E257">
            <v>8.0129999999999999</v>
          </cell>
          <cell r="F257">
            <v>10.705</v>
          </cell>
          <cell r="G257">
            <v>8.6140000000000008</v>
          </cell>
          <cell r="H257">
            <v>10.663</v>
          </cell>
          <cell r="I257">
            <v>9.3369999999999997</v>
          </cell>
          <cell r="J257">
            <v>9.8030000000000008</v>
          </cell>
          <cell r="K257">
            <v>9.8030000000000008</v>
          </cell>
          <cell r="L257">
            <v>8.9430000000000014</v>
          </cell>
          <cell r="M257">
            <v>9.3369999999999997</v>
          </cell>
        </row>
        <row r="258">
          <cell r="A258">
            <v>256</v>
          </cell>
          <cell r="B258">
            <v>11.337</v>
          </cell>
          <cell r="C258">
            <v>5.907</v>
          </cell>
          <cell r="D258">
            <v>11.18</v>
          </cell>
          <cell r="E258">
            <v>8.0510000000000002</v>
          </cell>
          <cell r="F258">
            <v>10.756</v>
          </cell>
          <cell r="G258">
            <v>8.5969999999999995</v>
          </cell>
          <cell r="H258">
            <v>10.698</v>
          </cell>
          <cell r="I258">
            <v>9.3640000000000008</v>
          </cell>
          <cell r="J258">
            <v>9.8209999999999997</v>
          </cell>
          <cell r="K258">
            <v>9.8209999999999997</v>
          </cell>
          <cell r="L258">
            <v>8.9439999999999991</v>
          </cell>
          <cell r="M258">
            <v>9.3640000000000008</v>
          </cell>
        </row>
        <row r="259">
          <cell r="A259">
            <v>257</v>
          </cell>
          <cell r="B259">
            <v>11.33</v>
          </cell>
          <cell r="C259">
            <v>5.9440000000000008</v>
          </cell>
          <cell r="D259">
            <v>11.135</v>
          </cell>
          <cell r="E259">
            <v>8.0730000000000004</v>
          </cell>
          <cell r="F259">
            <v>10.743</v>
          </cell>
          <cell r="G259">
            <v>8.577</v>
          </cell>
          <cell r="H259">
            <v>10.77</v>
          </cell>
          <cell r="I259">
            <v>9.4039999999999999</v>
          </cell>
          <cell r="J259">
            <v>9.8000000000000007</v>
          </cell>
          <cell r="K259">
            <v>9.8000000000000007</v>
          </cell>
          <cell r="L259">
            <v>8.8300000000000018</v>
          </cell>
          <cell r="M259">
            <v>9.4039999999999999</v>
          </cell>
        </row>
        <row r="260">
          <cell r="A260">
            <v>258</v>
          </cell>
          <cell r="B260">
            <v>11.288</v>
          </cell>
          <cell r="C260">
            <v>5.98</v>
          </cell>
          <cell r="D260">
            <v>11.08</v>
          </cell>
          <cell r="E260">
            <v>8.1660000000000004</v>
          </cell>
          <cell r="F260">
            <v>10.754</v>
          </cell>
          <cell r="G260">
            <v>8.5280000000000005</v>
          </cell>
          <cell r="H260">
            <v>10.891</v>
          </cell>
          <cell r="I260">
            <v>9.4280000000000008</v>
          </cell>
          <cell r="J260">
            <v>9.7850000000000001</v>
          </cell>
          <cell r="K260">
            <v>9.7850000000000001</v>
          </cell>
          <cell r="L260">
            <v>8.6790000000000003</v>
          </cell>
          <cell r="M260">
            <v>9.4280000000000008</v>
          </cell>
        </row>
        <row r="261">
          <cell r="A261">
            <v>259</v>
          </cell>
          <cell r="B261">
            <v>11.273</v>
          </cell>
          <cell r="C261">
            <v>6.0259999999999998</v>
          </cell>
          <cell r="D261">
            <v>11.02</v>
          </cell>
          <cell r="E261">
            <v>8.2530000000000001</v>
          </cell>
          <cell r="F261">
            <v>10.8</v>
          </cell>
          <cell r="G261">
            <v>8.5589999999999993</v>
          </cell>
          <cell r="H261">
            <v>11.007000000000001</v>
          </cell>
          <cell r="I261">
            <v>9.4429999999999996</v>
          </cell>
          <cell r="J261">
            <v>9.7650000000000006</v>
          </cell>
          <cell r="K261">
            <v>9.7650000000000006</v>
          </cell>
          <cell r="L261">
            <v>8.5229999999999997</v>
          </cell>
          <cell r="M261">
            <v>9.4429999999999996</v>
          </cell>
        </row>
        <row r="262">
          <cell r="A262">
            <v>260</v>
          </cell>
          <cell r="B262">
            <v>11.291</v>
          </cell>
          <cell r="C262">
            <v>6.1180000000000003</v>
          </cell>
          <cell r="D262">
            <v>10.981999999999999</v>
          </cell>
          <cell r="E262">
            <v>8.3420000000000005</v>
          </cell>
          <cell r="F262">
            <v>10.712</v>
          </cell>
          <cell r="G262">
            <v>8.548</v>
          </cell>
          <cell r="H262">
            <v>11.065999999999999</v>
          </cell>
          <cell r="I262">
            <v>9.4640000000000004</v>
          </cell>
          <cell r="J262">
            <v>9.7629999999999999</v>
          </cell>
          <cell r="K262">
            <v>9.7629999999999999</v>
          </cell>
          <cell r="L262">
            <v>8.4600000000000009</v>
          </cell>
          <cell r="M262">
            <v>9.4640000000000004</v>
          </cell>
        </row>
        <row r="263">
          <cell r="A263">
            <v>261</v>
          </cell>
          <cell r="B263">
            <v>11.29</v>
          </cell>
          <cell r="C263">
            <v>6.173</v>
          </cell>
          <cell r="D263">
            <v>10.925000000000001</v>
          </cell>
          <cell r="E263">
            <v>8.3699999999999992</v>
          </cell>
          <cell r="F263">
            <v>10.661</v>
          </cell>
          <cell r="G263">
            <v>8.4879999999999995</v>
          </cell>
          <cell r="H263">
            <v>11.093</v>
          </cell>
          <cell r="I263">
            <v>9.4339999999999993</v>
          </cell>
          <cell r="J263">
            <v>9.7910000000000004</v>
          </cell>
          <cell r="K263">
            <v>9.7910000000000004</v>
          </cell>
          <cell r="L263">
            <v>8.4890000000000008</v>
          </cell>
          <cell r="M263">
            <v>9.4339999999999993</v>
          </cell>
        </row>
        <row r="264">
          <cell r="A264">
            <v>262</v>
          </cell>
          <cell r="B264">
            <v>11.280999999999999</v>
          </cell>
          <cell r="C264">
            <v>6.2309999999999999</v>
          </cell>
          <cell r="D264">
            <v>10.958</v>
          </cell>
          <cell r="E264">
            <v>8.3620000000000001</v>
          </cell>
          <cell r="F264">
            <v>10.627000000000001</v>
          </cell>
          <cell r="G264">
            <v>8.4459999999999997</v>
          </cell>
          <cell r="H264">
            <v>11.106000000000002</v>
          </cell>
          <cell r="I264">
            <v>9.33</v>
          </cell>
          <cell r="J264">
            <v>9.7780000000000005</v>
          </cell>
          <cell r="K264">
            <v>9.7780000000000005</v>
          </cell>
          <cell r="L264">
            <v>8.4499999999999993</v>
          </cell>
          <cell r="M264">
            <v>9.33</v>
          </cell>
        </row>
        <row r="265">
          <cell r="A265">
            <v>263</v>
          </cell>
          <cell r="B265">
            <v>11.353000000000002</v>
          </cell>
          <cell r="C265">
            <v>6.2639999999999993</v>
          </cell>
          <cell r="D265">
            <v>10.973000000000001</v>
          </cell>
          <cell r="E265">
            <v>8.3219999999999992</v>
          </cell>
          <cell r="F265">
            <v>10.705</v>
          </cell>
          <cell r="G265">
            <v>8.4740000000000002</v>
          </cell>
          <cell r="H265">
            <v>11.12</v>
          </cell>
          <cell r="I265">
            <v>9.3420000000000005</v>
          </cell>
          <cell r="J265">
            <v>9.7940000000000005</v>
          </cell>
          <cell r="K265">
            <v>9.7940000000000005</v>
          </cell>
          <cell r="L265">
            <v>8.4680000000000017</v>
          </cell>
          <cell r="M265">
            <v>9.3420000000000005</v>
          </cell>
        </row>
        <row r="266">
          <cell r="A266">
            <v>264</v>
          </cell>
          <cell r="B266">
            <v>11.463000000000001</v>
          </cell>
          <cell r="C266">
            <v>6.2590000000000003</v>
          </cell>
          <cell r="D266">
            <v>11.055</v>
          </cell>
          <cell r="E266">
            <v>8.3369999999999997</v>
          </cell>
          <cell r="F266">
            <v>10.765000000000001</v>
          </cell>
          <cell r="G266">
            <v>8.5259999999999998</v>
          </cell>
          <cell r="H266">
            <v>11.095000000000001</v>
          </cell>
          <cell r="I266">
            <v>9.2219999999999995</v>
          </cell>
          <cell r="J266">
            <v>9.8000000000000007</v>
          </cell>
          <cell r="K266">
            <v>9.8000000000000007</v>
          </cell>
          <cell r="L266">
            <v>8.5050000000000008</v>
          </cell>
          <cell r="M266">
            <v>9.2219999999999995</v>
          </cell>
        </row>
        <row r="267">
          <cell r="A267">
            <v>265</v>
          </cell>
          <cell r="B267">
            <v>11.446000000000002</v>
          </cell>
          <cell r="C267">
            <v>6.2569999999999997</v>
          </cell>
          <cell r="D267">
            <v>11.058</v>
          </cell>
          <cell r="E267">
            <v>8.3610000000000007</v>
          </cell>
          <cell r="F267">
            <v>10.811999999999999</v>
          </cell>
          <cell r="G267">
            <v>8.5449999999999999</v>
          </cell>
          <cell r="H267">
            <v>11.004000000000001</v>
          </cell>
          <cell r="I267">
            <v>9.1280000000000001</v>
          </cell>
          <cell r="J267">
            <v>9.8450000000000006</v>
          </cell>
          <cell r="K267">
            <v>9.8450000000000006</v>
          </cell>
          <cell r="L267">
            <v>8.6859999999999999</v>
          </cell>
          <cell r="M267">
            <v>9.1280000000000001</v>
          </cell>
        </row>
        <row r="268">
          <cell r="A268">
            <v>266</v>
          </cell>
          <cell r="B268">
            <v>11.468</v>
          </cell>
          <cell r="C268">
            <v>6.2350000000000003</v>
          </cell>
          <cell r="D268">
            <v>10.996</v>
          </cell>
          <cell r="E268">
            <v>8.4770000000000003</v>
          </cell>
          <cell r="F268">
            <v>10.858000000000001</v>
          </cell>
          <cell r="G268">
            <v>8.5570000000000004</v>
          </cell>
          <cell r="H268">
            <v>10.942</v>
          </cell>
          <cell r="I268">
            <v>9.0350000000000001</v>
          </cell>
          <cell r="J268">
            <v>9.8580000000000005</v>
          </cell>
          <cell r="K268">
            <v>9.8580000000000005</v>
          </cell>
          <cell r="L268">
            <v>8.7740000000000009</v>
          </cell>
          <cell r="M268">
            <v>9.0350000000000001</v>
          </cell>
        </row>
        <row r="269">
          <cell r="A269">
            <v>267</v>
          </cell>
          <cell r="B269">
            <v>11.481000000000002</v>
          </cell>
          <cell r="C269">
            <v>6.1929999999999996</v>
          </cell>
          <cell r="D269">
            <v>10.936</v>
          </cell>
          <cell r="E269">
            <v>8.5429999999999993</v>
          </cell>
          <cell r="F269">
            <v>10.869</v>
          </cell>
          <cell r="G269">
            <v>8.5939999999999994</v>
          </cell>
          <cell r="H269">
            <v>10.958</v>
          </cell>
          <cell r="I269">
            <v>9.0050000000000008</v>
          </cell>
          <cell r="J269">
            <v>9.8379999999999992</v>
          </cell>
          <cell r="K269">
            <v>9.8379999999999992</v>
          </cell>
          <cell r="L269">
            <v>8.7179999999999982</v>
          </cell>
          <cell r="M269">
            <v>9.0050000000000008</v>
          </cell>
        </row>
        <row r="270">
          <cell r="A270">
            <v>268</v>
          </cell>
          <cell r="B270">
            <v>11.523</v>
          </cell>
          <cell r="C270">
            <v>6.1620000000000008</v>
          </cell>
          <cell r="D270">
            <v>10.891</v>
          </cell>
          <cell r="E270">
            <v>8.5359999999999996</v>
          </cell>
          <cell r="F270">
            <v>10.818</v>
          </cell>
          <cell r="G270">
            <v>8.5500000000000007</v>
          </cell>
          <cell r="H270">
            <v>10.945</v>
          </cell>
          <cell r="I270">
            <v>9.0259999999999998</v>
          </cell>
          <cell r="J270">
            <v>9.7889999999999997</v>
          </cell>
          <cell r="K270">
            <v>9.7889999999999997</v>
          </cell>
          <cell r="L270">
            <v>8.6329999999999991</v>
          </cell>
          <cell r="M270">
            <v>9.0259999999999998</v>
          </cell>
        </row>
        <row r="271">
          <cell r="A271">
            <v>269</v>
          </cell>
          <cell r="B271">
            <v>11.518999999999998</v>
          </cell>
          <cell r="C271">
            <v>6.1150000000000002</v>
          </cell>
          <cell r="D271">
            <v>10.832000000000001</v>
          </cell>
          <cell r="E271">
            <v>8.5679999999999996</v>
          </cell>
          <cell r="F271">
            <v>10.837999999999999</v>
          </cell>
          <cell r="G271">
            <v>8.6120000000000001</v>
          </cell>
          <cell r="H271">
            <v>10.933999999999999</v>
          </cell>
          <cell r="I271">
            <v>9.0510000000000002</v>
          </cell>
          <cell r="J271">
            <v>9.8010000000000002</v>
          </cell>
          <cell r="K271">
            <v>9.8010000000000002</v>
          </cell>
          <cell r="L271">
            <v>8.668000000000001</v>
          </cell>
          <cell r="M271">
            <v>9.0510000000000002</v>
          </cell>
        </row>
        <row r="272">
          <cell r="A272">
            <v>270</v>
          </cell>
          <cell r="B272">
            <v>11.596</v>
          </cell>
          <cell r="C272">
            <v>6.1219999999999999</v>
          </cell>
          <cell r="D272">
            <v>10.808999999999999</v>
          </cell>
          <cell r="E272">
            <v>8.5540000000000003</v>
          </cell>
          <cell r="F272">
            <v>10.894</v>
          </cell>
          <cell r="G272">
            <v>8.6609999999999996</v>
          </cell>
          <cell r="H272">
            <v>10.917999999999999</v>
          </cell>
          <cell r="I272">
            <v>9.1199999999999992</v>
          </cell>
          <cell r="J272">
            <v>9.8030000000000008</v>
          </cell>
          <cell r="K272">
            <v>9.8030000000000008</v>
          </cell>
          <cell r="L272">
            <v>8.6880000000000024</v>
          </cell>
          <cell r="M272">
            <v>9.1199999999999992</v>
          </cell>
        </row>
        <row r="273">
          <cell r="A273">
            <v>271</v>
          </cell>
          <cell r="B273">
            <v>11.685</v>
          </cell>
          <cell r="C273">
            <v>6.1329999999999991</v>
          </cell>
          <cell r="D273">
            <v>10.865</v>
          </cell>
          <cell r="E273">
            <v>8.5559999999999992</v>
          </cell>
          <cell r="F273">
            <v>10.917999999999999</v>
          </cell>
          <cell r="G273">
            <v>8.7430000000000003</v>
          </cell>
          <cell r="H273">
            <v>10.911</v>
          </cell>
          <cell r="I273">
            <v>9.1750000000000007</v>
          </cell>
          <cell r="J273">
            <v>9.8030000000000008</v>
          </cell>
          <cell r="K273">
            <v>9.8030000000000008</v>
          </cell>
          <cell r="L273">
            <v>8.6950000000000021</v>
          </cell>
          <cell r="M273">
            <v>9.1750000000000007</v>
          </cell>
        </row>
        <row r="274">
          <cell r="A274">
            <v>272</v>
          </cell>
          <cell r="B274">
            <v>11.678000000000001</v>
          </cell>
          <cell r="C274">
            <v>6.1329999999999991</v>
          </cell>
          <cell r="D274">
            <v>10.871</v>
          </cell>
          <cell r="E274">
            <v>8.6189999999999998</v>
          </cell>
          <cell r="F274">
            <v>10.852</v>
          </cell>
          <cell r="G274">
            <v>8.6989999999999998</v>
          </cell>
          <cell r="H274">
            <v>10.922000000000001</v>
          </cell>
          <cell r="I274">
            <v>9.2260000000000009</v>
          </cell>
          <cell r="J274">
            <v>9.7870000000000008</v>
          </cell>
          <cell r="K274">
            <v>9.7870000000000008</v>
          </cell>
          <cell r="L274">
            <v>8.652000000000001</v>
          </cell>
          <cell r="M274">
            <v>9.2260000000000009</v>
          </cell>
        </row>
        <row r="275">
          <cell r="A275">
            <v>273</v>
          </cell>
          <cell r="B275">
            <v>11.667999999999999</v>
          </cell>
          <cell r="C275">
            <v>6.1379999999999999</v>
          </cell>
          <cell r="D275">
            <v>10.827</v>
          </cell>
          <cell r="E275">
            <v>8.7010000000000005</v>
          </cell>
          <cell r="F275">
            <v>10.913</v>
          </cell>
          <cell r="G275">
            <v>8.7230000000000008</v>
          </cell>
          <cell r="H275">
            <v>10.929</v>
          </cell>
          <cell r="I275">
            <v>9.2949999999999999</v>
          </cell>
          <cell r="J275">
            <v>9.77</v>
          </cell>
          <cell r="K275">
            <v>9.77</v>
          </cell>
          <cell r="L275">
            <v>8.6109999999999989</v>
          </cell>
          <cell r="M275">
            <v>9.2949999999999999</v>
          </cell>
        </row>
        <row r="276">
          <cell r="A276">
            <v>274</v>
          </cell>
          <cell r="B276">
            <v>11.646999999999998</v>
          </cell>
          <cell r="C276">
            <v>6.14</v>
          </cell>
          <cell r="D276">
            <v>10.808999999999999</v>
          </cell>
          <cell r="E276">
            <v>8.7319999999999993</v>
          </cell>
          <cell r="F276">
            <v>10.94</v>
          </cell>
          <cell r="G276">
            <v>8.6829999999999998</v>
          </cell>
          <cell r="H276">
            <v>10.851000000000001</v>
          </cell>
          <cell r="I276">
            <v>9.3569999999999993</v>
          </cell>
          <cell r="J276">
            <v>9.7379999999999995</v>
          </cell>
          <cell r="K276">
            <v>9.7379999999999995</v>
          </cell>
          <cell r="L276">
            <v>8.6249999999999982</v>
          </cell>
          <cell r="M276">
            <v>9.3569999999999993</v>
          </cell>
        </row>
        <row r="277">
          <cell r="A277">
            <v>275</v>
          </cell>
          <cell r="B277">
            <v>11.553999999999998</v>
          </cell>
          <cell r="C277">
            <v>6.1110000000000007</v>
          </cell>
          <cell r="D277">
            <v>10.853999999999999</v>
          </cell>
          <cell r="E277">
            <v>8.7189999999999994</v>
          </cell>
          <cell r="F277">
            <v>10.938000000000001</v>
          </cell>
          <cell r="G277">
            <v>8.69</v>
          </cell>
          <cell r="H277">
            <v>10.795999999999999</v>
          </cell>
          <cell r="I277">
            <v>9.3239999999999998</v>
          </cell>
          <cell r="J277">
            <v>9.7810000000000006</v>
          </cell>
          <cell r="K277">
            <v>9.7810000000000006</v>
          </cell>
          <cell r="L277">
            <v>8.7660000000000018</v>
          </cell>
          <cell r="M277">
            <v>9.3239999999999998</v>
          </cell>
        </row>
        <row r="278">
          <cell r="A278">
            <v>276</v>
          </cell>
          <cell r="B278">
            <v>11.494999999999999</v>
          </cell>
          <cell r="C278">
            <v>6.1280000000000001</v>
          </cell>
          <cell r="D278">
            <v>10.831</v>
          </cell>
          <cell r="E278">
            <v>8.76</v>
          </cell>
          <cell r="F278">
            <v>10.962</v>
          </cell>
          <cell r="G278">
            <v>8.6940000000000008</v>
          </cell>
          <cell r="H278">
            <v>10.773999999999999</v>
          </cell>
          <cell r="I278">
            <v>9.2789999999999999</v>
          </cell>
          <cell r="J278">
            <v>9.7579999999999991</v>
          </cell>
          <cell r="K278">
            <v>9.7579999999999991</v>
          </cell>
          <cell r="L278">
            <v>8.7419999999999991</v>
          </cell>
          <cell r="M278">
            <v>9.2789999999999999</v>
          </cell>
        </row>
        <row r="279">
          <cell r="A279">
            <v>277</v>
          </cell>
          <cell r="B279">
            <v>11.422999999999998</v>
          </cell>
          <cell r="C279">
            <v>6.1690000000000005</v>
          </cell>
          <cell r="D279">
            <v>10.852</v>
          </cell>
          <cell r="E279">
            <v>8.82</v>
          </cell>
          <cell r="F279">
            <v>10.927</v>
          </cell>
          <cell r="G279">
            <v>8.6649999999999991</v>
          </cell>
          <cell r="H279">
            <v>10.723000000000001</v>
          </cell>
          <cell r="I279">
            <v>9.2149999999999999</v>
          </cell>
          <cell r="J279">
            <v>9.7379999999999995</v>
          </cell>
          <cell r="K279">
            <v>9.7379999999999995</v>
          </cell>
          <cell r="L279">
            <v>8.7529999999999983</v>
          </cell>
          <cell r="M279">
            <v>9.2149999999999999</v>
          </cell>
        </row>
        <row r="280">
          <cell r="A280">
            <v>278</v>
          </cell>
          <cell r="B280">
            <v>11.35</v>
          </cell>
          <cell r="C280">
            <v>6.2</v>
          </cell>
          <cell r="D280">
            <v>10.851000000000001</v>
          </cell>
          <cell r="E280">
            <v>8.8650000000000002</v>
          </cell>
          <cell r="F280">
            <v>10.9</v>
          </cell>
          <cell r="G280">
            <v>8.6980000000000004</v>
          </cell>
          <cell r="H280">
            <v>10.71</v>
          </cell>
          <cell r="I280">
            <v>9.1989999999999998</v>
          </cell>
          <cell r="J280">
            <v>9.7140000000000004</v>
          </cell>
          <cell r="K280">
            <v>9.7140000000000004</v>
          </cell>
          <cell r="L280">
            <v>8.718</v>
          </cell>
          <cell r="M280">
            <v>9.1989999999999998</v>
          </cell>
        </row>
        <row r="281">
          <cell r="A281">
            <v>279</v>
          </cell>
          <cell r="B281">
            <v>11.41</v>
          </cell>
          <cell r="C281">
            <v>6.2620000000000005</v>
          </cell>
          <cell r="D281">
            <v>10.885</v>
          </cell>
          <cell r="E281">
            <v>8.9269999999999996</v>
          </cell>
          <cell r="F281">
            <v>10.888999999999999</v>
          </cell>
          <cell r="G281">
            <v>8.6809999999999992</v>
          </cell>
          <cell r="H281">
            <v>10.734</v>
          </cell>
          <cell r="I281">
            <v>9.2349999999999994</v>
          </cell>
          <cell r="J281">
            <v>9.6940000000000008</v>
          </cell>
          <cell r="K281">
            <v>9.6940000000000008</v>
          </cell>
          <cell r="L281">
            <v>8.6540000000000017</v>
          </cell>
          <cell r="M281">
            <v>9.2349999999999994</v>
          </cell>
        </row>
        <row r="282">
          <cell r="A282">
            <v>280</v>
          </cell>
          <cell r="B282">
            <v>11.425999999999998</v>
          </cell>
          <cell r="C282">
            <v>6.3439999999999994</v>
          </cell>
          <cell r="D282">
            <v>10.791</v>
          </cell>
          <cell r="E282">
            <v>8.9909999999999997</v>
          </cell>
          <cell r="F282">
            <v>10.811999999999999</v>
          </cell>
          <cell r="G282">
            <v>8.6210000000000004</v>
          </cell>
          <cell r="H282">
            <v>10.654</v>
          </cell>
          <cell r="I282">
            <v>9.2620000000000005</v>
          </cell>
          <cell r="J282">
            <v>9.7159999999999993</v>
          </cell>
          <cell r="K282">
            <v>9.7159999999999993</v>
          </cell>
          <cell r="L282">
            <v>8.7779999999999987</v>
          </cell>
          <cell r="M282">
            <v>9.2620000000000005</v>
          </cell>
        </row>
        <row r="283">
          <cell r="A283">
            <v>281</v>
          </cell>
          <cell r="B283">
            <v>11.435</v>
          </cell>
          <cell r="C283">
            <v>6.3409999999999993</v>
          </cell>
          <cell r="D283">
            <v>10.823</v>
          </cell>
          <cell r="E283">
            <v>9.0350000000000001</v>
          </cell>
          <cell r="F283">
            <v>10.69</v>
          </cell>
          <cell r="G283">
            <v>8.5809999999999995</v>
          </cell>
          <cell r="H283">
            <v>10.581</v>
          </cell>
          <cell r="I283">
            <v>9.25</v>
          </cell>
          <cell r="J283">
            <v>9.6980000000000004</v>
          </cell>
          <cell r="K283">
            <v>9.6980000000000004</v>
          </cell>
          <cell r="L283">
            <v>8.8150000000000013</v>
          </cell>
          <cell r="M283">
            <v>9.25</v>
          </cell>
        </row>
        <row r="284">
          <cell r="A284">
            <v>282</v>
          </cell>
          <cell r="B284">
            <v>11.484999999999999</v>
          </cell>
          <cell r="C284">
            <v>6.3620000000000001</v>
          </cell>
          <cell r="D284">
            <v>10.744999999999999</v>
          </cell>
          <cell r="E284">
            <v>9.0020000000000007</v>
          </cell>
          <cell r="F284">
            <v>10.574</v>
          </cell>
          <cell r="G284">
            <v>8.5410000000000004</v>
          </cell>
          <cell r="H284">
            <v>10.525</v>
          </cell>
          <cell r="I284">
            <v>9.24</v>
          </cell>
          <cell r="J284">
            <v>9.6829999999999998</v>
          </cell>
          <cell r="K284">
            <v>9.6829999999999998</v>
          </cell>
          <cell r="L284">
            <v>8.8409999999999993</v>
          </cell>
          <cell r="M284">
            <v>9.24</v>
          </cell>
        </row>
        <row r="285">
          <cell r="A285">
            <v>283</v>
          </cell>
          <cell r="B285">
            <v>11.492000000000001</v>
          </cell>
          <cell r="C285">
            <v>6.4039999999999999</v>
          </cell>
          <cell r="D285">
            <v>10.763</v>
          </cell>
          <cell r="E285">
            <v>8.9670000000000005</v>
          </cell>
          <cell r="F285">
            <v>10.57</v>
          </cell>
          <cell r="G285">
            <v>8.5359999999999996</v>
          </cell>
          <cell r="H285">
            <v>10.461</v>
          </cell>
          <cell r="I285">
            <v>9.3130000000000006</v>
          </cell>
          <cell r="J285">
            <v>9.6379999999999999</v>
          </cell>
          <cell r="K285">
            <v>9.6379999999999999</v>
          </cell>
          <cell r="L285">
            <v>8.8149999999999995</v>
          </cell>
          <cell r="M285">
            <v>9.3130000000000006</v>
          </cell>
        </row>
        <row r="286">
          <cell r="A286">
            <v>284</v>
          </cell>
          <cell r="B286">
            <v>11.574000000000002</v>
          </cell>
          <cell r="C286">
            <v>6.4190000000000005</v>
          </cell>
          <cell r="D286">
            <v>10.685</v>
          </cell>
          <cell r="E286">
            <v>8.9710000000000001</v>
          </cell>
          <cell r="F286">
            <v>10.552</v>
          </cell>
          <cell r="G286">
            <v>8.4809999999999999</v>
          </cell>
          <cell r="H286">
            <v>10.477</v>
          </cell>
          <cell r="I286">
            <v>9.3659999999999997</v>
          </cell>
          <cell r="J286">
            <v>9.6170000000000009</v>
          </cell>
          <cell r="K286">
            <v>9.6170000000000009</v>
          </cell>
          <cell r="L286">
            <v>8.7570000000000014</v>
          </cell>
          <cell r="M286">
            <v>9.3659999999999997</v>
          </cell>
        </row>
        <row r="287">
          <cell r="A287">
            <v>285</v>
          </cell>
          <cell r="B287">
            <v>11.541</v>
          </cell>
          <cell r="C287">
            <v>6.4830000000000005</v>
          </cell>
          <cell r="D287">
            <v>10.643000000000001</v>
          </cell>
          <cell r="E287">
            <v>8.9710000000000001</v>
          </cell>
          <cell r="F287">
            <v>10.61</v>
          </cell>
          <cell r="G287">
            <v>8.4719999999999995</v>
          </cell>
          <cell r="H287">
            <v>10.423</v>
          </cell>
          <cell r="I287">
            <v>9.3770000000000007</v>
          </cell>
          <cell r="J287">
            <v>9.6189999999999998</v>
          </cell>
          <cell r="K287">
            <v>9.6189999999999998</v>
          </cell>
          <cell r="L287">
            <v>8.8149999999999995</v>
          </cell>
          <cell r="M287">
            <v>9.3770000000000007</v>
          </cell>
        </row>
        <row r="288">
          <cell r="A288">
            <v>286</v>
          </cell>
          <cell r="B288">
            <v>11.518999999999998</v>
          </cell>
          <cell r="C288">
            <v>6.5969999999999995</v>
          </cell>
          <cell r="D288">
            <v>10.616</v>
          </cell>
          <cell r="E288">
            <v>8.9689999999999994</v>
          </cell>
          <cell r="F288">
            <v>10.601000000000001</v>
          </cell>
          <cell r="G288">
            <v>8.4149999999999991</v>
          </cell>
          <cell r="H288">
            <v>10.401</v>
          </cell>
          <cell r="I288">
            <v>9.3620000000000001</v>
          </cell>
          <cell r="J288">
            <v>9.6340000000000003</v>
          </cell>
          <cell r="K288">
            <v>9.6340000000000003</v>
          </cell>
          <cell r="L288">
            <v>8.8670000000000009</v>
          </cell>
          <cell r="M288">
            <v>9.3620000000000001</v>
          </cell>
        </row>
        <row r="289">
          <cell r="A289">
            <v>287</v>
          </cell>
          <cell r="B289">
            <v>11.553999999999998</v>
          </cell>
          <cell r="C289">
            <v>6.6849999999999996</v>
          </cell>
          <cell r="D289">
            <v>10.596</v>
          </cell>
          <cell r="E289">
            <v>8.9380000000000006</v>
          </cell>
          <cell r="F289">
            <v>10.625</v>
          </cell>
          <cell r="G289">
            <v>8.468</v>
          </cell>
          <cell r="H289">
            <v>10.398999999999999</v>
          </cell>
          <cell r="I289">
            <v>9.3970000000000002</v>
          </cell>
          <cell r="J289">
            <v>9.6389999999999993</v>
          </cell>
          <cell r="K289">
            <v>9.6389999999999993</v>
          </cell>
          <cell r="L289">
            <v>8.8789999999999996</v>
          </cell>
          <cell r="M289">
            <v>9.3970000000000002</v>
          </cell>
        </row>
        <row r="290">
          <cell r="A290">
            <v>288</v>
          </cell>
          <cell r="B290">
            <v>11.582999999999998</v>
          </cell>
          <cell r="C290">
            <v>6.734</v>
          </cell>
          <cell r="D290">
            <v>10.614000000000001</v>
          </cell>
          <cell r="E290">
            <v>8.8689999999999998</v>
          </cell>
          <cell r="F290">
            <v>10.657999999999999</v>
          </cell>
          <cell r="G290">
            <v>8.3949999999999996</v>
          </cell>
          <cell r="H290">
            <v>10.335000000000001</v>
          </cell>
          <cell r="I290">
            <v>9.3810000000000002</v>
          </cell>
          <cell r="J290">
            <v>9.6940000000000008</v>
          </cell>
          <cell r="K290">
            <v>9.6940000000000008</v>
          </cell>
          <cell r="L290">
            <v>9.0530000000000008</v>
          </cell>
          <cell r="M290">
            <v>9.3810000000000002</v>
          </cell>
        </row>
        <row r="291">
          <cell r="A291">
            <v>289</v>
          </cell>
          <cell r="B291">
            <v>11.561</v>
          </cell>
          <cell r="C291">
            <v>6.7230000000000008</v>
          </cell>
          <cell r="D291">
            <v>10.71</v>
          </cell>
          <cell r="E291">
            <v>8.8520000000000003</v>
          </cell>
          <cell r="F291">
            <v>10.565</v>
          </cell>
          <cell r="G291">
            <v>8.3620000000000001</v>
          </cell>
          <cell r="H291">
            <v>10.343999999999999</v>
          </cell>
          <cell r="I291">
            <v>9.3719999999999999</v>
          </cell>
          <cell r="J291">
            <v>9.718</v>
          </cell>
          <cell r="K291">
            <v>9.718</v>
          </cell>
          <cell r="L291">
            <v>9.0920000000000005</v>
          </cell>
          <cell r="M291">
            <v>9.3719999999999999</v>
          </cell>
        </row>
        <row r="292">
          <cell r="A292">
            <v>290</v>
          </cell>
          <cell r="B292">
            <v>11.536999999999999</v>
          </cell>
          <cell r="C292">
            <v>6.7289999999999992</v>
          </cell>
          <cell r="D292">
            <v>10.721</v>
          </cell>
          <cell r="E292">
            <v>8.8049999999999997</v>
          </cell>
          <cell r="F292">
            <v>10.593999999999999</v>
          </cell>
          <cell r="G292">
            <v>8.3019999999999996</v>
          </cell>
          <cell r="H292">
            <v>10.381</v>
          </cell>
          <cell r="I292">
            <v>9.3719999999999999</v>
          </cell>
          <cell r="J292">
            <v>9.8000000000000007</v>
          </cell>
          <cell r="K292">
            <v>9.8000000000000007</v>
          </cell>
          <cell r="L292">
            <v>9.2190000000000012</v>
          </cell>
          <cell r="M292">
            <v>9.3719999999999999</v>
          </cell>
        </row>
        <row r="293">
          <cell r="A293">
            <v>291</v>
          </cell>
          <cell r="B293">
            <v>11.457000000000001</v>
          </cell>
          <cell r="C293">
            <v>6.69</v>
          </cell>
          <cell r="D293">
            <v>10.734</v>
          </cell>
          <cell r="E293">
            <v>8.8719999999999999</v>
          </cell>
          <cell r="F293">
            <v>10.65</v>
          </cell>
          <cell r="G293">
            <v>8.31</v>
          </cell>
          <cell r="H293">
            <v>10.439</v>
          </cell>
          <cell r="I293">
            <v>9.375</v>
          </cell>
          <cell r="J293">
            <v>9.8379999999999992</v>
          </cell>
          <cell r="K293">
            <v>9.8379999999999992</v>
          </cell>
          <cell r="L293">
            <v>9.2369999999999983</v>
          </cell>
          <cell r="M293">
            <v>9.375</v>
          </cell>
        </row>
        <row r="294">
          <cell r="A294">
            <v>292</v>
          </cell>
          <cell r="B294">
            <v>11.425999999999998</v>
          </cell>
          <cell r="C294">
            <v>6.718</v>
          </cell>
          <cell r="D294">
            <v>10.76</v>
          </cell>
          <cell r="E294">
            <v>8.9469999999999992</v>
          </cell>
          <cell r="F294">
            <v>10.744999999999999</v>
          </cell>
          <cell r="G294">
            <v>8.3170000000000002</v>
          </cell>
          <cell r="H294">
            <v>10.423999999999999</v>
          </cell>
          <cell r="I294">
            <v>9.4540000000000006</v>
          </cell>
          <cell r="J294">
            <v>9.8230000000000004</v>
          </cell>
          <cell r="K294">
            <v>9.8230000000000004</v>
          </cell>
          <cell r="L294">
            <v>9.2220000000000013</v>
          </cell>
          <cell r="M294">
            <v>9.4540000000000006</v>
          </cell>
        </row>
        <row r="295">
          <cell r="A295">
            <v>293</v>
          </cell>
          <cell r="B295">
            <v>11.435</v>
          </cell>
          <cell r="C295">
            <v>6.7850000000000001</v>
          </cell>
          <cell r="D295">
            <v>10.741</v>
          </cell>
          <cell r="E295">
            <v>8.9960000000000004</v>
          </cell>
          <cell r="F295">
            <v>10.77</v>
          </cell>
          <cell r="G295">
            <v>8.31</v>
          </cell>
          <cell r="H295">
            <v>10.462999999999999</v>
          </cell>
          <cell r="I295">
            <v>9.4640000000000004</v>
          </cell>
          <cell r="J295">
            <v>9.8089999999999993</v>
          </cell>
          <cell r="K295">
            <v>9.8089999999999993</v>
          </cell>
          <cell r="L295">
            <v>9.1549999999999994</v>
          </cell>
          <cell r="M295">
            <v>9.4640000000000004</v>
          </cell>
        </row>
        <row r="296">
          <cell r="A296">
            <v>294</v>
          </cell>
          <cell r="B296">
            <v>11.393000000000001</v>
          </cell>
          <cell r="C296">
            <v>6.8469999999999995</v>
          </cell>
          <cell r="D296">
            <v>10.78</v>
          </cell>
          <cell r="E296">
            <v>9.0399999999999991</v>
          </cell>
          <cell r="F296">
            <v>10.689</v>
          </cell>
          <cell r="G296">
            <v>8.3420000000000005</v>
          </cell>
          <cell r="H296">
            <v>10.379</v>
          </cell>
          <cell r="I296">
            <v>9.468</v>
          </cell>
          <cell r="J296">
            <v>9.7959999999999994</v>
          </cell>
          <cell r="K296">
            <v>9.7959999999999994</v>
          </cell>
          <cell r="L296">
            <v>9.2129999999999992</v>
          </cell>
          <cell r="M296">
            <v>9.468</v>
          </cell>
        </row>
        <row r="297">
          <cell r="A297">
            <v>295</v>
          </cell>
          <cell r="B297">
            <v>11.379000000000001</v>
          </cell>
          <cell r="C297">
            <v>6.9090000000000007</v>
          </cell>
          <cell r="D297">
            <v>10.792</v>
          </cell>
          <cell r="E297">
            <v>9.1039999999999992</v>
          </cell>
          <cell r="F297">
            <v>10.63</v>
          </cell>
          <cell r="G297">
            <v>8.3930000000000007</v>
          </cell>
          <cell r="H297">
            <v>10.332000000000001</v>
          </cell>
          <cell r="I297">
            <v>9.4789999999999992</v>
          </cell>
          <cell r="J297">
            <v>9.8140000000000001</v>
          </cell>
          <cell r="K297">
            <v>9.8140000000000001</v>
          </cell>
          <cell r="L297">
            <v>9.2959999999999994</v>
          </cell>
          <cell r="M297">
            <v>9.4789999999999992</v>
          </cell>
        </row>
        <row r="298">
          <cell r="A298">
            <v>296</v>
          </cell>
          <cell r="B298">
            <v>11.367999999999999</v>
          </cell>
          <cell r="C298">
            <v>6.8930000000000007</v>
          </cell>
          <cell r="D298">
            <v>10.77</v>
          </cell>
          <cell r="E298">
            <v>9.109</v>
          </cell>
          <cell r="F298">
            <v>10.568</v>
          </cell>
          <cell r="G298">
            <v>8.49</v>
          </cell>
          <cell r="H298">
            <v>10.397</v>
          </cell>
          <cell r="I298">
            <v>9.3989999999999991</v>
          </cell>
          <cell r="J298">
            <v>9.8209999999999997</v>
          </cell>
          <cell r="K298">
            <v>9.8209999999999997</v>
          </cell>
          <cell r="L298">
            <v>9.2449999999999992</v>
          </cell>
          <cell r="M298">
            <v>9.3989999999999991</v>
          </cell>
        </row>
        <row r="299">
          <cell r="A299">
            <v>297</v>
          </cell>
          <cell r="B299">
            <v>11.384</v>
          </cell>
          <cell r="C299">
            <v>6.843</v>
          </cell>
          <cell r="D299">
            <v>10.816000000000001</v>
          </cell>
          <cell r="E299">
            <v>9.1549999999999994</v>
          </cell>
          <cell r="F299">
            <v>10.539</v>
          </cell>
          <cell r="G299">
            <v>8.5500000000000007</v>
          </cell>
          <cell r="H299">
            <v>10.494</v>
          </cell>
          <cell r="I299">
            <v>9.3719999999999999</v>
          </cell>
          <cell r="J299">
            <v>9.8030000000000008</v>
          </cell>
          <cell r="K299">
            <v>9.8030000000000008</v>
          </cell>
          <cell r="L299">
            <v>9.1120000000000019</v>
          </cell>
          <cell r="M299">
            <v>9.3719999999999999</v>
          </cell>
        </row>
        <row r="300">
          <cell r="A300">
            <v>298</v>
          </cell>
          <cell r="B300">
            <v>11.483000000000001</v>
          </cell>
          <cell r="C300">
            <v>6.843</v>
          </cell>
          <cell r="D300">
            <v>10.871</v>
          </cell>
          <cell r="E300">
            <v>9.1329999999999991</v>
          </cell>
          <cell r="F300">
            <v>10.534000000000001</v>
          </cell>
          <cell r="G300">
            <v>8.5990000000000002</v>
          </cell>
          <cell r="H300">
            <v>10.545</v>
          </cell>
          <cell r="I300">
            <v>9.4390000000000001</v>
          </cell>
          <cell r="J300">
            <v>9.8420000000000005</v>
          </cell>
          <cell r="K300">
            <v>9.8420000000000005</v>
          </cell>
          <cell r="L300">
            <v>9.1390000000000011</v>
          </cell>
          <cell r="M300">
            <v>9.4390000000000001</v>
          </cell>
        </row>
        <row r="301">
          <cell r="A301">
            <v>299</v>
          </cell>
          <cell r="B301">
            <v>11.545</v>
          </cell>
          <cell r="C301">
            <v>6.8629999999999995</v>
          </cell>
          <cell r="D301">
            <v>10.936</v>
          </cell>
          <cell r="E301">
            <v>9.1489999999999991</v>
          </cell>
          <cell r="F301">
            <v>10.505000000000001</v>
          </cell>
          <cell r="G301">
            <v>8.5679999999999996</v>
          </cell>
          <cell r="H301">
            <v>10.571999999999999</v>
          </cell>
          <cell r="I301">
            <v>9.3930000000000007</v>
          </cell>
          <cell r="J301">
            <v>9.8469999999999995</v>
          </cell>
          <cell r="K301">
            <v>9.8469999999999995</v>
          </cell>
          <cell r="L301">
            <v>9.1219999999999999</v>
          </cell>
          <cell r="M301">
            <v>9.3930000000000007</v>
          </cell>
        </row>
        <row r="302">
          <cell r="A302">
            <v>300</v>
          </cell>
          <cell r="B302">
            <v>11.515000000000001</v>
          </cell>
          <cell r="C302">
            <v>6.7780000000000005</v>
          </cell>
          <cell r="D302">
            <v>10.967000000000001</v>
          </cell>
          <cell r="E302">
            <v>9.06</v>
          </cell>
          <cell r="F302">
            <v>10.497</v>
          </cell>
          <cell r="G302">
            <v>8.5459999999999994</v>
          </cell>
          <cell r="H302">
            <v>10.552</v>
          </cell>
          <cell r="I302">
            <v>9.3409999999999993</v>
          </cell>
          <cell r="J302">
            <v>9.8049999999999997</v>
          </cell>
          <cell r="K302">
            <v>9.8049999999999997</v>
          </cell>
          <cell r="L302">
            <v>9.0579999999999998</v>
          </cell>
          <cell r="M302">
            <v>9.3409999999999993</v>
          </cell>
        </row>
        <row r="303">
          <cell r="A303">
            <v>301</v>
          </cell>
          <cell r="B303">
            <v>11.417000000000002</v>
          </cell>
          <cell r="C303">
            <v>6.77</v>
          </cell>
          <cell r="D303">
            <v>10.964</v>
          </cell>
          <cell r="E303">
            <v>9.0350000000000001</v>
          </cell>
          <cell r="F303">
            <v>10.53</v>
          </cell>
          <cell r="G303">
            <v>8.5540000000000003</v>
          </cell>
          <cell r="H303">
            <v>10.45</v>
          </cell>
          <cell r="I303">
            <v>9.3130000000000006</v>
          </cell>
          <cell r="J303">
            <v>9.7720000000000002</v>
          </cell>
          <cell r="K303">
            <v>9.7720000000000002</v>
          </cell>
          <cell r="L303">
            <v>9.0940000000000012</v>
          </cell>
          <cell r="M303">
            <v>9.3130000000000006</v>
          </cell>
        </row>
        <row r="304">
          <cell r="A304">
            <v>302</v>
          </cell>
          <cell r="B304">
            <v>11.352</v>
          </cell>
          <cell r="C304">
            <v>6.8290000000000006</v>
          </cell>
          <cell r="D304">
            <v>10.942</v>
          </cell>
          <cell r="E304">
            <v>9.0559999999999992</v>
          </cell>
          <cell r="F304">
            <v>10.523</v>
          </cell>
          <cell r="G304">
            <v>8.4939999999999998</v>
          </cell>
          <cell r="H304">
            <v>10.428000000000001</v>
          </cell>
          <cell r="I304">
            <v>9.3330000000000002</v>
          </cell>
          <cell r="J304">
            <v>9.7270000000000003</v>
          </cell>
          <cell r="K304">
            <v>9.7270000000000003</v>
          </cell>
          <cell r="L304">
            <v>9.0259999999999998</v>
          </cell>
          <cell r="M304">
            <v>9.3330000000000002</v>
          </cell>
        </row>
        <row r="305">
          <cell r="A305">
            <v>303</v>
          </cell>
          <cell r="B305">
            <v>11.326000000000001</v>
          </cell>
          <cell r="C305">
            <v>6.84</v>
          </cell>
          <cell r="D305">
            <v>10.945</v>
          </cell>
          <cell r="E305">
            <v>9.0380000000000003</v>
          </cell>
          <cell r="F305">
            <v>10.455</v>
          </cell>
          <cell r="G305">
            <v>8.468</v>
          </cell>
          <cell r="H305">
            <v>10.348000000000001</v>
          </cell>
          <cell r="I305">
            <v>9.3350000000000009</v>
          </cell>
          <cell r="J305">
            <v>9.7650000000000006</v>
          </cell>
          <cell r="K305">
            <v>9.7650000000000006</v>
          </cell>
          <cell r="L305">
            <v>9.1820000000000004</v>
          </cell>
          <cell r="M305">
            <v>9.3350000000000009</v>
          </cell>
        </row>
        <row r="306">
          <cell r="A306">
            <v>304</v>
          </cell>
          <cell r="B306">
            <v>11.306000000000001</v>
          </cell>
          <cell r="C306">
            <v>6.9290000000000003</v>
          </cell>
          <cell r="D306">
            <v>10.914</v>
          </cell>
          <cell r="E306">
            <v>9</v>
          </cell>
          <cell r="F306">
            <v>10.417</v>
          </cell>
          <cell r="G306">
            <v>8.57</v>
          </cell>
          <cell r="H306">
            <v>10.304</v>
          </cell>
          <cell r="I306">
            <v>9.2710000000000008</v>
          </cell>
          <cell r="J306">
            <v>9.7720000000000002</v>
          </cell>
          <cell r="K306">
            <v>9.7720000000000002</v>
          </cell>
          <cell r="L306">
            <v>9.24</v>
          </cell>
          <cell r="M306">
            <v>9.2710000000000008</v>
          </cell>
        </row>
        <row r="307">
          <cell r="A307">
            <v>305</v>
          </cell>
          <cell r="B307">
            <v>11.332999999999998</v>
          </cell>
          <cell r="C307">
            <v>6.94</v>
          </cell>
          <cell r="D307">
            <v>10.930999999999999</v>
          </cell>
          <cell r="E307">
            <v>8.9960000000000004</v>
          </cell>
          <cell r="F307">
            <v>10.313000000000001</v>
          </cell>
          <cell r="G307">
            <v>8.5809999999999995</v>
          </cell>
          <cell r="H307">
            <v>10.206</v>
          </cell>
          <cell r="I307">
            <v>9.3409999999999993</v>
          </cell>
          <cell r="J307">
            <v>9.7910000000000004</v>
          </cell>
          <cell r="K307">
            <v>9.7910000000000004</v>
          </cell>
          <cell r="L307">
            <v>9.3760000000000012</v>
          </cell>
          <cell r="M307">
            <v>9.3409999999999993</v>
          </cell>
        </row>
        <row r="308">
          <cell r="A308">
            <v>306</v>
          </cell>
          <cell r="B308">
            <v>11.321000000000002</v>
          </cell>
          <cell r="C308">
            <v>6.9050000000000002</v>
          </cell>
          <cell r="D308">
            <v>10.929</v>
          </cell>
          <cell r="E308">
            <v>9.0660000000000007</v>
          </cell>
          <cell r="F308">
            <v>10.247999999999999</v>
          </cell>
          <cell r="G308">
            <v>8.5519999999999996</v>
          </cell>
          <cell r="H308">
            <v>10.175000000000001</v>
          </cell>
          <cell r="I308">
            <v>9.3520000000000003</v>
          </cell>
          <cell r="J308">
            <v>9.8379999999999992</v>
          </cell>
          <cell r="K308">
            <v>9.8379999999999992</v>
          </cell>
          <cell r="L308">
            <v>9.5009999999999977</v>
          </cell>
          <cell r="M308">
            <v>9.3520000000000003</v>
          </cell>
        </row>
        <row r="309">
          <cell r="A309">
            <v>307</v>
          </cell>
          <cell r="B309">
            <v>11.302</v>
          </cell>
          <cell r="C309">
            <v>6.8670000000000009</v>
          </cell>
          <cell r="D309">
            <v>10.925000000000001</v>
          </cell>
          <cell r="E309">
            <v>9.0440000000000005</v>
          </cell>
          <cell r="F309">
            <v>10.195</v>
          </cell>
          <cell r="G309">
            <v>8.5850000000000009</v>
          </cell>
          <cell r="H309">
            <v>10.211</v>
          </cell>
          <cell r="I309">
            <v>9.3219999999999992</v>
          </cell>
          <cell r="J309">
            <v>9.891</v>
          </cell>
          <cell r="K309">
            <v>9.891</v>
          </cell>
          <cell r="L309">
            <v>9.5709999999999997</v>
          </cell>
          <cell r="M309">
            <v>9.3219999999999992</v>
          </cell>
        </row>
        <row r="310">
          <cell r="A310">
            <v>308</v>
          </cell>
          <cell r="B310">
            <v>11.292999999999999</v>
          </cell>
          <cell r="C310">
            <v>6.8689999999999998</v>
          </cell>
          <cell r="D310">
            <v>10.922000000000001</v>
          </cell>
          <cell r="E310">
            <v>9.0660000000000007</v>
          </cell>
          <cell r="F310">
            <v>10.202</v>
          </cell>
          <cell r="G310">
            <v>8.6560000000000006</v>
          </cell>
          <cell r="H310">
            <v>10.23</v>
          </cell>
          <cell r="I310">
            <v>9.3949999999999996</v>
          </cell>
          <cell r="J310">
            <v>9.9160000000000004</v>
          </cell>
          <cell r="K310">
            <v>9.9160000000000004</v>
          </cell>
          <cell r="L310">
            <v>9.6020000000000003</v>
          </cell>
          <cell r="M310">
            <v>9.3949999999999996</v>
          </cell>
        </row>
        <row r="311">
          <cell r="A311">
            <v>309</v>
          </cell>
          <cell r="B311">
            <v>11.367999999999999</v>
          </cell>
          <cell r="C311">
            <v>6.8689999999999998</v>
          </cell>
          <cell r="D311">
            <v>10.938000000000001</v>
          </cell>
          <cell r="E311">
            <v>9.0459999999999994</v>
          </cell>
          <cell r="F311">
            <v>10.177</v>
          </cell>
          <cell r="G311">
            <v>8.7360000000000007</v>
          </cell>
          <cell r="H311">
            <v>10.144</v>
          </cell>
          <cell r="I311">
            <v>9.4390000000000001</v>
          </cell>
          <cell r="J311">
            <v>9.8780000000000001</v>
          </cell>
          <cell r="K311">
            <v>9.8780000000000001</v>
          </cell>
          <cell r="L311">
            <v>9.6120000000000001</v>
          </cell>
          <cell r="M311">
            <v>9.4390000000000001</v>
          </cell>
        </row>
        <row r="312">
          <cell r="A312">
            <v>310</v>
          </cell>
          <cell r="B312">
            <v>11.326000000000001</v>
          </cell>
          <cell r="C312">
            <v>6.8849999999999998</v>
          </cell>
          <cell r="D312">
            <v>10.909000000000001</v>
          </cell>
          <cell r="E312">
            <v>9.0329999999999995</v>
          </cell>
          <cell r="F312">
            <v>10.098000000000001</v>
          </cell>
          <cell r="G312">
            <v>8.7940000000000005</v>
          </cell>
          <cell r="H312">
            <v>10.122</v>
          </cell>
          <cell r="I312">
            <v>9.4079999999999995</v>
          </cell>
          <cell r="J312">
            <v>9.843</v>
          </cell>
          <cell r="K312">
            <v>9.843</v>
          </cell>
          <cell r="L312">
            <v>9.5640000000000001</v>
          </cell>
          <cell r="M312">
            <v>9.4079999999999995</v>
          </cell>
        </row>
        <row r="313">
          <cell r="A313">
            <v>311</v>
          </cell>
          <cell r="B313">
            <v>11.338999999999999</v>
          </cell>
          <cell r="C313">
            <v>6.9030000000000005</v>
          </cell>
          <cell r="D313">
            <v>10.976000000000001</v>
          </cell>
          <cell r="E313">
            <v>9.0239999999999991</v>
          </cell>
          <cell r="F313">
            <v>10.129</v>
          </cell>
          <cell r="G313">
            <v>8.8339999999999996</v>
          </cell>
          <cell r="H313">
            <v>10.082000000000001</v>
          </cell>
          <cell r="I313">
            <v>9.4280000000000008</v>
          </cell>
          <cell r="J313">
            <v>9.8620000000000001</v>
          </cell>
          <cell r="K313">
            <v>9.8620000000000001</v>
          </cell>
          <cell r="L313">
            <v>9.6419999999999995</v>
          </cell>
          <cell r="M313">
            <v>9.4280000000000008</v>
          </cell>
        </row>
        <row r="314">
          <cell r="A314">
            <v>312</v>
          </cell>
          <cell r="B314">
            <v>11.37</v>
          </cell>
          <cell r="C314">
            <v>6.8230000000000004</v>
          </cell>
          <cell r="D314">
            <v>10.96</v>
          </cell>
          <cell r="E314">
            <v>9.06</v>
          </cell>
          <cell r="F314">
            <v>10.186</v>
          </cell>
          <cell r="G314">
            <v>8.82</v>
          </cell>
          <cell r="H314">
            <v>10.124000000000001</v>
          </cell>
          <cell r="I314">
            <v>9.51</v>
          </cell>
          <cell r="J314">
            <v>9.8420000000000005</v>
          </cell>
          <cell r="K314">
            <v>9.8420000000000005</v>
          </cell>
          <cell r="L314">
            <v>9.56</v>
          </cell>
          <cell r="M314">
            <v>9.51</v>
          </cell>
        </row>
        <row r="315">
          <cell r="A315">
            <v>313</v>
          </cell>
          <cell r="B315">
            <v>11.335000000000001</v>
          </cell>
          <cell r="C315">
            <v>6.8160000000000007</v>
          </cell>
          <cell r="D315">
            <v>10.927</v>
          </cell>
          <cell r="E315">
            <v>9.0020000000000007</v>
          </cell>
          <cell r="F315">
            <v>10.250999999999999</v>
          </cell>
          <cell r="G315">
            <v>8.7810000000000006</v>
          </cell>
          <cell r="H315">
            <v>10.257</v>
          </cell>
          <cell r="I315">
            <v>9.4749999999999996</v>
          </cell>
          <cell r="J315">
            <v>9.8450000000000006</v>
          </cell>
          <cell r="K315">
            <v>9.8450000000000006</v>
          </cell>
          <cell r="L315">
            <v>9.4330000000000016</v>
          </cell>
          <cell r="M315">
            <v>9.4749999999999996</v>
          </cell>
        </row>
        <row r="316">
          <cell r="A316">
            <v>314</v>
          </cell>
          <cell r="B316">
            <v>11.303999999999998</v>
          </cell>
          <cell r="C316">
            <v>6.8449999999999998</v>
          </cell>
          <cell r="D316">
            <v>10.938000000000001</v>
          </cell>
          <cell r="E316">
            <v>9.0180000000000007</v>
          </cell>
          <cell r="F316">
            <v>10.239000000000001</v>
          </cell>
          <cell r="G316">
            <v>8.7739999999999991</v>
          </cell>
          <cell r="H316">
            <v>10.317</v>
          </cell>
          <cell r="I316">
            <v>9.49</v>
          </cell>
          <cell r="J316">
            <v>9.8520000000000003</v>
          </cell>
          <cell r="K316">
            <v>9.8520000000000003</v>
          </cell>
          <cell r="L316">
            <v>9.3870000000000005</v>
          </cell>
          <cell r="M316">
            <v>9.49</v>
          </cell>
        </row>
        <row r="317">
          <cell r="A317">
            <v>315</v>
          </cell>
          <cell r="B317">
            <v>11.26</v>
          </cell>
          <cell r="C317">
            <v>6.9580000000000002</v>
          </cell>
          <cell r="D317">
            <v>10.875999999999999</v>
          </cell>
          <cell r="E317">
            <v>8.9559999999999995</v>
          </cell>
          <cell r="F317">
            <v>10.27</v>
          </cell>
          <cell r="G317">
            <v>8.8119999999999994</v>
          </cell>
          <cell r="H317">
            <v>10.24</v>
          </cell>
          <cell r="I317">
            <v>9.4830000000000005</v>
          </cell>
          <cell r="J317">
            <v>9.7919999999999998</v>
          </cell>
          <cell r="K317">
            <v>9.7919999999999998</v>
          </cell>
          <cell r="L317">
            <v>9.3439999999999994</v>
          </cell>
          <cell r="M317">
            <v>9.4830000000000005</v>
          </cell>
        </row>
        <row r="318">
          <cell r="A318">
            <v>316</v>
          </cell>
          <cell r="B318">
            <v>11.31</v>
          </cell>
          <cell r="C318">
            <v>6.98</v>
          </cell>
          <cell r="D318">
            <v>10.837999999999999</v>
          </cell>
          <cell r="E318">
            <v>8.8829999999999991</v>
          </cell>
          <cell r="F318">
            <v>10.403</v>
          </cell>
          <cell r="G318">
            <v>8.843</v>
          </cell>
          <cell r="H318">
            <v>10.202</v>
          </cell>
          <cell r="I318">
            <v>9.49</v>
          </cell>
          <cell r="J318">
            <v>9.7100000000000009</v>
          </cell>
          <cell r="K318">
            <v>9.7100000000000009</v>
          </cell>
          <cell r="L318">
            <v>9.2180000000000017</v>
          </cell>
          <cell r="M318">
            <v>9.49</v>
          </cell>
        </row>
        <row r="319">
          <cell r="A319">
            <v>317</v>
          </cell>
          <cell r="B319">
            <v>11.355</v>
          </cell>
          <cell r="C319">
            <v>7.0020000000000007</v>
          </cell>
          <cell r="D319">
            <v>10.86</v>
          </cell>
          <cell r="E319">
            <v>8.8520000000000003</v>
          </cell>
          <cell r="F319">
            <v>10.472</v>
          </cell>
          <cell r="G319">
            <v>8.8960000000000008</v>
          </cell>
          <cell r="H319">
            <v>10.128</v>
          </cell>
          <cell r="I319">
            <v>9.4480000000000004</v>
          </cell>
          <cell r="J319">
            <v>9.6739999999999995</v>
          </cell>
          <cell r="K319">
            <v>9.6739999999999995</v>
          </cell>
          <cell r="L319">
            <v>9.2199999999999989</v>
          </cell>
          <cell r="M319">
            <v>9.4480000000000004</v>
          </cell>
        </row>
        <row r="320">
          <cell r="A320">
            <v>318</v>
          </cell>
          <cell r="B320">
            <v>11.356999999999999</v>
          </cell>
          <cell r="C320">
            <v>6.9819999999999993</v>
          </cell>
          <cell r="D320">
            <v>10.944000000000001</v>
          </cell>
          <cell r="E320">
            <v>8.8889999999999993</v>
          </cell>
          <cell r="F320">
            <v>10.507999999999999</v>
          </cell>
          <cell r="G320">
            <v>8.8819999999999997</v>
          </cell>
          <cell r="H320">
            <v>10.087</v>
          </cell>
          <cell r="I320">
            <v>9.3640000000000008</v>
          </cell>
          <cell r="J320">
            <v>9.6229999999999993</v>
          </cell>
          <cell r="K320">
            <v>9.6229999999999993</v>
          </cell>
          <cell r="L320">
            <v>9.1589999999999989</v>
          </cell>
          <cell r="M320">
            <v>9.3640000000000008</v>
          </cell>
        </row>
        <row r="321">
          <cell r="A321">
            <v>319</v>
          </cell>
          <cell r="B321">
            <v>11.286000000000001</v>
          </cell>
          <cell r="C321">
            <v>7.0750000000000002</v>
          </cell>
          <cell r="D321">
            <v>10.996</v>
          </cell>
          <cell r="E321">
            <v>8.8689999999999998</v>
          </cell>
          <cell r="F321">
            <v>10.407999999999999</v>
          </cell>
          <cell r="G321">
            <v>8.8339999999999996</v>
          </cell>
          <cell r="H321">
            <v>10.106</v>
          </cell>
          <cell r="I321">
            <v>9.31</v>
          </cell>
          <cell r="J321">
            <v>9.6590000000000007</v>
          </cell>
          <cell r="K321">
            <v>9.6590000000000007</v>
          </cell>
          <cell r="L321">
            <v>9.2120000000000015</v>
          </cell>
          <cell r="M321">
            <v>9.31</v>
          </cell>
        </row>
        <row r="322">
          <cell r="A322">
            <v>320</v>
          </cell>
          <cell r="B322">
            <v>11.277000000000001</v>
          </cell>
          <cell r="C322">
            <v>7.0459999999999994</v>
          </cell>
          <cell r="D322">
            <v>11.007000000000001</v>
          </cell>
          <cell r="E322">
            <v>8.8889999999999993</v>
          </cell>
          <cell r="F322">
            <v>10.403</v>
          </cell>
          <cell r="G322">
            <v>8.843</v>
          </cell>
          <cell r="H322">
            <v>10.051</v>
          </cell>
          <cell r="I322">
            <v>9.282</v>
          </cell>
          <cell r="J322">
            <v>9.6609999999999996</v>
          </cell>
          <cell r="K322">
            <v>9.6609999999999996</v>
          </cell>
          <cell r="L322">
            <v>9.270999999999999</v>
          </cell>
          <cell r="M322">
            <v>9.282</v>
          </cell>
        </row>
        <row r="323">
          <cell r="A323">
            <v>321</v>
          </cell>
          <cell r="B323">
            <v>11.271000000000001</v>
          </cell>
          <cell r="C323">
            <v>6.9909999999999997</v>
          </cell>
          <cell r="D323">
            <v>11.015999999999998</v>
          </cell>
          <cell r="E323">
            <v>8.8650000000000002</v>
          </cell>
          <cell r="F323">
            <v>10.366</v>
          </cell>
          <cell r="G323">
            <v>8.8650000000000002</v>
          </cell>
          <cell r="H323">
            <v>10.048999999999999</v>
          </cell>
          <cell r="I323">
            <v>9.2989999999999995</v>
          </cell>
          <cell r="J323">
            <v>9.6669999999999998</v>
          </cell>
          <cell r="K323">
            <v>9.6669999999999998</v>
          </cell>
          <cell r="L323">
            <v>9.2850000000000001</v>
          </cell>
          <cell r="M323">
            <v>9.2989999999999995</v>
          </cell>
        </row>
        <row r="324">
          <cell r="A324">
            <v>322</v>
          </cell>
          <cell r="B324">
            <v>11.292999999999999</v>
          </cell>
          <cell r="C324">
            <v>6.9420000000000002</v>
          </cell>
          <cell r="D324">
            <v>10.965</v>
          </cell>
          <cell r="E324">
            <v>8.8780000000000001</v>
          </cell>
          <cell r="F324">
            <v>10.356999999999999</v>
          </cell>
          <cell r="G324">
            <v>8.8450000000000006</v>
          </cell>
          <cell r="H324">
            <v>9.9930000000000003</v>
          </cell>
          <cell r="I324">
            <v>9.2929999999999993</v>
          </cell>
          <cell r="J324">
            <v>9.6379999999999999</v>
          </cell>
          <cell r="K324">
            <v>9.6379999999999999</v>
          </cell>
          <cell r="L324">
            <v>9.2829999999999995</v>
          </cell>
          <cell r="M324">
            <v>9.2929999999999993</v>
          </cell>
        </row>
        <row r="325">
          <cell r="A325">
            <v>323</v>
          </cell>
          <cell r="B325">
            <v>11.263999999999999</v>
          </cell>
          <cell r="C325">
            <v>6.9339999999999993</v>
          </cell>
          <cell r="D325">
            <v>10.882999999999999</v>
          </cell>
          <cell r="E325">
            <v>8.8940000000000001</v>
          </cell>
          <cell r="F325">
            <v>10.327999999999999</v>
          </cell>
          <cell r="G325">
            <v>8.8559999999999999</v>
          </cell>
          <cell r="H325">
            <v>9.9440000000000008</v>
          </cell>
          <cell r="I325">
            <v>9.1890000000000001</v>
          </cell>
          <cell r="J325">
            <v>9.65</v>
          </cell>
          <cell r="K325">
            <v>9.65</v>
          </cell>
          <cell r="L325">
            <v>9.3559999999999999</v>
          </cell>
          <cell r="M325">
            <v>9.1890000000000001</v>
          </cell>
        </row>
        <row r="326">
          <cell r="A326">
            <v>324</v>
          </cell>
          <cell r="B326">
            <v>11.186</v>
          </cell>
          <cell r="C326">
            <v>6.907</v>
          </cell>
          <cell r="D326">
            <v>10.832000000000001</v>
          </cell>
          <cell r="E326">
            <v>8.9930000000000003</v>
          </cell>
          <cell r="F326">
            <v>10.35</v>
          </cell>
          <cell r="G326">
            <v>8.8559999999999999</v>
          </cell>
          <cell r="H326">
            <v>9.9540000000000006</v>
          </cell>
          <cell r="I326">
            <v>9.0980000000000008</v>
          </cell>
          <cell r="J326">
            <v>9.6669999999999998</v>
          </cell>
          <cell r="K326">
            <v>9.6669999999999998</v>
          </cell>
          <cell r="L326">
            <v>9.379999999999999</v>
          </cell>
          <cell r="M326">
            <v>9.0980000000000008</v>
          </cell>
        </row>
        <row r="327">
          <cell r="A327">
            <v>325</v>
          </cell>
          <cell r="B327">
            <v>11.181999999999999</v>
          </cell>
          <cell r="C327">
            <v>6.94</v>
          </cell>
          <cell r="D327">
            <v>10.832000000000001</v>
          </cell>
          <cell r="E327">
            <v>9</v>
          </cell>
          <cell r="F327">
            <v>10.426</v>
          </cell>
          <cell r="G327">
            <v>8.84</v>
          </cell>
          <cell r="H327">
            <v>9.9670000000000005</v>
          </cell>
          <cell r="I327">
            <v>9.1219999999999999</v>
          </cell>
          <cell r="J327">
            <v>9.6920000000000002</v>
          </cell>
          <cell r="K327">
            <v>9.6920000000000002</v>
          </cell>
          <cell r="L327">
            <v>9.4169999999999998</v>
          </cell>
          <cell r="M327">
            <v>9.1219999999999999</v>
          </cell>
        </row>
        <row r="328">
          <cell r="A328">
            <v>326</v>
          </cell>
          <cell r="B328">
            <v>11.12</v>
          </cell>
          <cell r="C328">
            <v>6.9450000000000003</v>
          </cell>
          <cell r="D328">
            <v>10.811</v>
          </cell>
          <cell r="E328">
            <v>9.0180000000000007</v>
          </cell>
          <cell r="F328">
            <v>10.435</v>
          </cell>
          <cell r="G328">
            <v>8.8360000000000003</v>
          </cell>
          <cell r="H328">
            <v>10.031000000000001</v>
          </cell>
          <cell r="I328">
            <v>9.0530000000000008</v>
          </cell>
          <cell r="J328">
            <v>9.718</v>
          </cell>
          <cell r="K328">
            <v>9.718</v>
          </cell>
          <cell r="L328">
            <v>9.4049999999999994</v>
          </cell>
          <cell r="M328">
            <v>9.0530000000000008</v>
          </cell>
        </row>
        <row r="329">
          <cell r="A329">
            <v>327</v>
          </cell>
          <cell r="B329">
            <v>11.129000000000001</v>
          </cell>
          <cell r="C329">
            <v>6.9870000000000001</v>
          </cell>
          <cell r="D329">
            <v>10.811</v>
          </cell>
          <cell r="E329">
            <v>8.9849999999999994</v>
          </cell>
          <cell r="F329">
            <v>10.494999999999999</v>
          </cell>
          <cell r="G329">
            <v>8.9309999999999992</v>
          </cell>
          <cell r="H329">
            <v>10.038</v>
          </cell>
          <cell r="I329">
            <v>9.0459999999999994</v>
          </cell>
          <cell r="J329">
            <v>9.7520000000000007</v>
          </cell>
          <cell r="K329">
            <v>9.7520000000000007</v>
          </cell>
          <cell r="L329">
            <v>9.4660000000000011</v>
          </cell>
          <cell r="M329">
            <v>9.0459999999999994</v>
          </cell>
        </row>
        <row r="330">
          <cell r="A330">
            <v>328</v>
          </cell>
          <cell r="B330">
            <v>11.187999999999999</v>
          </cell>
          <cell r="C330">
            <v>7.04</v>
          </cell>
          <cell r="D330">
            <v>10.728999999999999</v>
          </cell>
          <cell r="E330">
            <v>8.9689999999999994</v>
          </cell>
          <cell r="F330">
            <v>10.49</v>
          </cell>
          <cell r="G330">
            <v>8.9779999999999998</v>
          </cell>
          <cell r="H330">
            <v>9.9760000000000009</v>
          </cell>
          <cell r="I330">
            <v>8.9930000000000003</v>
          </cell>
          <cell r="J330">
            <v>9.7050000000000001</v>
          </cell>
          <cell r="K330">
            <v>9.7050000000000001</v>
          </cell>
          <cell r="L330">
            <v>9.4339999999999993</v>
          </cell>
          <cell r="M330">
            <v>8.9930000000000003</v>
          </cell>
        </row>
        <row r="331">
          <cell r="A331">
            <v>329</v>
          </cell>
          <cell r="B331">
            <v>11.231000000000002</v>
          </cell>
          <cell r="C331">
            <v>7.0969999999999995</v>
          </cell>
          <cell r="D331">
            <v>10.679</v>
          </cell>
          <cell r="E331">
            <v>8.9960000000000004</v>
          </cell>
          <cell r="F331">
            <v>10.51</v>
          </cell>
          <cell r="G331">
            <v>9.0489999999999995</v>
          </cell>
          <cell r="H331">
            <v>9.923</v>
          </cell>
          <cell r="I331">
            <v>8.9960000000000004</v>
          </cell>
          <cell r="J331">
            <v>9.67</v>
          </cell>
          <cell r="K331">
            <v>9.67</v>
          </cell>
          <cell r="L331">
            <v>9.4169999999999998</v>
          </cell>
          <cell r="M331">
            <v>8.9960000000000004</v>
          </cell>
        </row>
        <row r="332">
          <cell r="A332">
            <v>330</v>
          </cell>
          <cell r="B332">
            <v>11.308</v>
          </cell>
          <cell r="C332">
            <v>7.157</v>
          </cell>
          <cell r="D332">
            <v>10.685</v>
          </cell>
          <cell r="E332">
            <v>9.0239999999999991</v>
          </cell>
          <cell r="F332">
            <v>10.481</v>
          </cell>
          <cell r="G332">
            <v>9.1020000000000003</v>
          </cell>
          <cell r="H332">
            <v>9.8469999999999995</v>
          </cell>
          <cell r="I332">
            <v>9.0459999999999994</v>
          </cell>
          <cell r="J332">
            <v>9.6560000000000006</v>
          </cell>
          <cell r="K332">
            <v>9.6560000000000006</v>
          </cell>
          <cell r="L332">
            <v>9.4650000000000016</v>
          </cell>
          <cell r="M332">
            <v>9.0459999999999994</v>
          </cell>
        </row>
        <row r="333">
          <cell r="A333">
            <v>331</v>
          </cell>
          <cell r="B333">
            <v>11.286000000000001</v>
          </cell>
          <cell r="C333">
            <v>7.202</v>
          </cell>
          <cell r="D333">
            <v>10.692</v>
          </cell>
          <cell r="E333">
            <v>8.9529999999999994</v>
          </cell>
          <cell r="F333">
            <v>10.459</v>
          </cell>
          <cell r="G333">
            <v>9.1240000000000006</v>
          </cell>
          <cell r="H333">
            <v>9.7810000000000006</v>
          </cell>
          <cell r="I333">
            <v>9.1020000000000003</v>
          </cell>
          <cell r="J333">
            <v>9.6560000000000006</v>
          </cell>
          <cell r="K333">
            <v>9.6560000000000006</v>
          </cell>
          <cell r="L333">
            <v>9.5310000000000006</v>
          </cell>
          <cell r="M333">
            <v>9.1020000000000003</v>
          </cell>
        </row>
        <row r="334">
          <cell r="A334">
            <v>332</v>
          </cell>
          <cell r="B334">
            <v>11.255000000000001</v>
          </cell>
          <cell r="C334">
            <v>7.2390000000000008</v>
          </cell>
          <cell r="D334">
            <v>10.678000000000001</v>
          </cell>
          <cell r="E334">
            <v>8.8960000000000008</v>
          </cell>
          <cell r="F334">
            <v>10.457000000000001</v>
          </cell>
          <cell r="G334">
            <v>9.1349999999999998</v>
          </cell>
          <cell r="H334">
            <v>9.8230000000000004</v>
          </cell>
          <cell r="I334">
            <v>9.1660000000000004</v>
          </cell>
          <cell r="J334">
            <v>9.7189999999999994</v>
          </cell>
          <cell r="K334">
            <v>9.7189999999999994</v>
          </cell>
          <cell r="L334">
            <v>9.6149999999999984</v>
          </cell>
          <cell r="M334">
            <v>9.1660000000000004</v>
          </cell>
        </row>
        <row r="335">
          <cell r="A335">
            <v>333</v>
          </cell>
          <cell r="B335">
            <v>11.206</v>
          </cell>
          <cell r="C335">
            <v>7.2460000000000004</v>
          </cell>
          <cell r="D335">
            <v>10.698</v>
          </cell>
          <cell r="E335">
            <v>8.8780000000000001</v>
          </cell>
          <cell r="F335">
            <v>10.462999999999999</v>
          </cell>
          <cell r="G335">
            <v>9.0579999999999998</v>
          </cell>
          <cell r="H335">
            <v>9.8109999999999999</v>
          </cell>
          <cell r="I335">
            <v>9.2509999999999994</v>
          </cell>
          <cell r="J335">
            <v>9.8010000000000002</v>
          </cell>
          <cell r="K335">
            <v>9.8010000000000002</v>
          </cell>
          <cell r="L335">
            <v>9.7910000000000004</v>
          </cell>
          <cell r="M335">
            <v>9.2509999999999994</v>
          </cell>
        </row>
        <row r="336">
          <cell r="A336">
            <v>334</v>
          </cell>
          <cell r="B336">
            <v>11.1</v>
          </cell>
          <cell r="C336">
            <v>7.2710000000000008</v>
          </cell>
          <cell r="D336">
            <v>10.743</v>
          </cell>
          <cell r="E336">
            <v>8.8559999999999999</v>
          </cell>
          <cell r="F336">
            <v>10.448</v>
          </cell>
          <cell r="G336">
            <v>9.08</v>
          </cell>
          <cell r="H336">
            <v>9.843</v>
          </cell>
          <cell r="I336">
            <v>9.2710000000000008</v>
          </cell>
          <cell r="J336">
            <v>9.8140000000000001</v>
          </cell>
          <cell r="K336">
            <v>9.8140000000000001</v>
          </cell>
          <cell r="L336">
            <v>9.7850000000000001</v>
          </cell>
          <cell r="M336">
            <v>9.2710000000000008</v>
          </cell>
        </row>
        <row r="337">
          <cell r="A337">
            <v>335</v>
          </cell>
          <cell r="B337">
            <v>11.077999999999999</v>
          </cell>
          <cell r="C337">
            <v>7.2639999999999993</v>
          </cell>
          <cell r="D337">
            <v>10.765000000000001</v>
          </cell>
          <cell r="E337">
            <v>8.8510000000000009</v>
          </cell>
          <cell r="F337">
            <v>10.448</v>
          </cell>
          <cell r="G337">
            <v>9.0549999999999997</v>
          </cell>
          <cell r="H337">
            <v>9.9049999999999994</v>
          </cell>
          <cell r="I337">
            <v>9.2859999999999996</v>
          </cell>
          <cell r="J337">
            <v>9.8320000000000007</v>
          </cell>
          <cell r="K337">
            <v>9.8320000000000007</v>
          </cell>
          <cell r="L337">
            <v>9.7590000000000021</v>
          </cell>
          <cell r="M337">
            <v>9.2859999999999996</v>
          </cell>
        </row>
        <row r="338">
          <cell r="A338">
            <v>336</v>
          </cell>
          <cell r="B338">
            <v>11.042000000000002</v>
          </cell>
          <cell r="C338">
            <v>7.3019999999999996</v>
          </cell>
          <cell r="D338">
            <v>10.845000000000001</v>
          </cell>
          <cell r="E338">
            <v>8.8490000000000002</v>
          </cell>
          <cell r="F338">
            <v>10.468</v>
          </cell>
          <cell r="G338">
            <v>9.0150000000000006</v>
          </cell>
          <cell r="H338">
            <v>9.9849999999999994</v>
          </cell>
          <cell r="I338">
            <v>9.27</v>
          </cell>
          <cell r="J338">
            <v>9.8320000000000007</v>
          </cell>
          <cell r="K338">
            <v>9.8320000000000007</v>
          </cell>
          <cell r="L338">
            <v>9.679000000000002</v>
          </cell>
          <cell r="M338">
            <v>9.27</v>
          </cell>
        </row>
        <row r="339">
          <cell r="A339">
            <v>337</v>
          </cell>
          <cell r="B339">
            <v>11.050999999999998</v>
          </cell>
          <cell r="C339">
            <v>7.335</v>
          </cell>
          <cell r="D339">
            <v>11.018000000000001</v>
          </cell>
          <cell r="E339">
            <v>8.8759999999999994</v>
          </cell>
          <cell r="F339">
            <v>10.454000000000001</v>
          </cell>
          <cell r="G339">
            <v>8.9870000000000001</v>
          </cell>
          <cell r="H339">
            <v>10</v>
          </cell>
          <cell r="I339">
            <v>9.1890000000000001</v>
          </cell>
          <cell r="J339">
            <v>9.8309999999999995</v>
          </cell>
          <cell r="K339">
            <v>9.8309999999999995</v>
          </cell>
          <cell r="L339">
            <v>9.661999999999999</v>
          </cell>
          <cell r="M339">
            <v>9.1890000000000001</v>
          </cell>
        </row>
        <row r="340">
          <cell r="A340">
            <v>338</v>
          </cell>
          <cell r="B340">
            <v>11.068999999999999</v>
          </cell>
          <cell r="C340">
            <v>7.3520000000000003</v>
          </cell>
          <cell r="D340">
            <v>11.077000000000002</v>
          </cell>
          <cell r="E340">
            <v>8.9689999999999994</v>
          </cell>
          <cell r="F340">
            <v>10.404</v>
          </cell>
          <cell r="G340">
            <v>9.0440000000000005</v>
          </cell>
          <cell r="H340">
            <v>9.9740000000000002</v>
          </cell>
          <cell r="I340">
            <v>9.1129999999999995</v>
          </cell>
          <cell r="J340">
            <v>9.8230000000000004</v>
          </cell>
          <cell r="K340">
            <v>9.8230000000000004</v>
          </cell>
          <cell r="L340">
            <v>9.6720000000000006</v>
          </cell>
          <cell r="M340">
            <v>9.1129999999999995</v>
          </cell>
        </row>
        <row r="341">
          <cell r="A341">
            <v>339</v>
          </cell>
          <cell r="B341">
            <v>11.170999999999999</v>
          </cell>
          <cell r="C341">
            <v>7.3610000000000007</v>
          </cell>
          <cell r="D341">
            <v>11.001999999999999</v>
          </cell>
          <cell r="E341">
            <v>9</v>
          </cell>
          <cell r="F341">
            <v>10.353</v>
          </cell>
          <cell r="G341">
            <v>8.9930000000000003</v>
          </cell>
          <cell r="H341">
            <v>9.9469999999999992</v>
          </cell>
          <cell r="I341">
            <v>9.1479999999999997</v>
          </cell>
          <cell r="J341">
            <v>9.8490000000000002</v>
          </cell>
          <cell r="K341">
            <v>9.8490000000000002</v>
          </cell>
          <cell r="L341">
            <v>9.7510000000000012</v>
          </cell>
          <cell r="M341">
            <v>9.1479999999999997</v>
          </cell>
        </row>
        <row r="342">
          <cell r="A342">
            <v>340</v>
          </cell>
          <cell r="B342">
            <v>11.213000000000001</v>
          </cell>
          <cell r="C342">
            <v>7.41</v>
          </cell>
          <cell r="D342">
            <v>11.038</v>
          </cell>
          <cell r="E342">
            <v>8.9489999999999998</v>
          </cell>
          <cell r="F342">
            <v>10.282</v>
          </cell>
          <cell r="G342">
            <v>8.9960000000000004</v>
          </cell>
          <cell r="H342">
            <v>9.8960000000000008</v>
          </cell>
          <cell r="I342">
            <v>9.2349999999999994</v>
          </cell>
          <cell r="J342">
            <v>9.84</v>
          </cell>
          <cell r="K342">
            <v>9.84</v>
          </cell>
          <cell r="L342">
            <v>9.7839999999999989</v>
          </cell>
          <cell r="M342">
            <v>9.2349999999999994</v>
          </cell>
        </row>
        <row r="343">
          <cell r="A343">
            <v>341</v>
          </cell>
          <cell r="B343">
            <v>11.234999999999999</v>
          </cell>
          <cell r="C343">
            <v>7.3610000000000007</v>
          </cell>
          <cell r="D343">
            <v>11.109000000000002</v>
          </cell>
          <cell r="E343">
            <v>8.9</v>
          </cell>
          <cell r="F343">
            <v>10.259</v>
          </cell>
          <cell r="G343">
            <v>8.9890000000000008</v>
          </cell>
          <cell r="H343">
            <v>9.9179999999999993</v>
          </cell>
          <cell r="I343">
            <v>9.31</v>
          </cell>
          <cell r="J343">
            <v>9.8179999999999996</v>
          </cell>
          <cell r="K343">
            <v>9.8179999999999996</v>
          </cell>
          <cell r="L343">
            <v>9.718</v>
          </cell>
          <cell r="M343">
            <v>9.31</v>
          </cell>
        </row>
        <row r="344">
          <cell r="A344">
            <v>342</v>
          </cell>
          <cell r="B344">
            <v>11.251000000000001</v>
          </cell>
          <cell r="C344">
            <v>7.3209999999999997</v>
          </cell>
          <cell r="D344">
            <v>11.087</v>
          </cell>
          <cell r="E344">
            <v>8.923</v>
          </cell>
          <cell r="F344">
            <v>10.206</v>
          </cell>
          <cell r="G344">
            <v>9.0150000000000006</v>
          </cell>
          <cell r="H344">
            <v>9.9420000000000002</v>
          </cell>
          <cell r="I344">
            <v>9.39</v>
          </cell>
          <cell r="J344">
            <v>9.734</v>
          </cell>
          <cell r="K344">
            <v>9.734</v>
          </cell>
          <cell r="L344">
            <v>9.5259999999999998</v>
          </cell>
          <cell r="M344">
            <v>9.39</v>
          </cell>
        </row>
        <row r="345">
          <cell r="A345">
            <v>343</v>
          </cell>
          <cell r="B345">
            <v>11.189</v>
          </cell>
          <cell r="C345">
            <v>7.3810000000000002</v>
          </cell>
          <cell r="D345">
            <v>11.048999999999999</v>
          </cell>
          <cell r="E345">
            <v>8.8740000000000006</v>
          </cell>
          <cell r="F345">
            <v>10.14</v>
          </cell>
          <cell r="G345">
            <v>9.0129999999999999</v>
          </cell>
          <cell r="H345">
            <v>9.8670000000000009</v>
          </cell>
          <cell r="I345">
            <v>9.4280000000000008</v>
          </cell>
          <cell r="J345">
            <v>9.734</v>
          </cell>
          <cell r="K345">
            <v>9.734</v>
          </cell>
          <cell r="L345">
            <v>9.6009999999999991</v>
          </cell>
          <cell r="M345">
            <v>9.4280000000000008</v>
          </cell>
        </row>
        <row r="346">
          <cell r="A346">
            <v>344</v>
          </cell>
          <cell r="B346">
            <v>11.193000000000001</v>
          </cell>
          <cell r="C346">
            <v>7.43</v>
          </cell>
          <cell r="D346">
            <v>10.971</v>
          </cell>
          <cell r="E346">
            <v>8.9109999999999996</v>
          </cell>
          <cell r="F346">
            <v>10.169</v>
          </cell>
          <cell r="G346">
            <v>9.0640000000000001</v>
          </cell>
          <cell r="H346">
            <v>9.8320000000000007</v>
          </cell>
          <cell r="I346">
            <v>9.4540000000000006</v>
          </cell>
          <cell r="J346">
            <v>9.7669999999999995</v>
          </cell>
          <cell r="K346">
            <v>9.7669999999999995</v>
          </cell>
          <cell r="L346">
            <v>9.7019999999999982</v>
          </cell>
          <cell r="M346">
            <v>9.4540000000000006</v>
          </cell>
        </row>
        <row r="347">
          <cell r="A347">
            <v>345</v>
          </cell>
          <cell r="B347">
            <v>11.187999999999999</v>
          </cell>
          <cell r="C347">
            <v>7.4950000000000001</v>
          </cell>
          <cell r="D347">
            <v>10.989000000000001</v>
          </cell>
          <cell r="E347">
            <v>8.9819999999999993</v>
          </cell>
          <cell r="F347">
            <v>10.189</v>
          </cell>
          <cell r="G347">
            <v>9.0660000000000007</v>
          </cell>
          <cell r="H347">
            <v>9.8140000000000001</v>
          </cell>
          <cell r="I347">
            <v>9.5150000000000006</v>
          </cell>
          <cell r="J347">
            <v>9.7189999999999994</v>
          </cell>
          <cell r="K347">
            <v>9.7189999999999994</v>
          </cell>
          <cell r="L347">
            <v>9.6239999999999988</v>
          </cell>
          <cell r="M347">
            <v>9.5150000000000006</v>
          </cell>
        </row>
        <row r="348">
          <cell r="A348">
            <v>346</v>
          </cell>
          <cell r="B348">
            <v>11.190999999999999</v>
          </cell>
          <cell r="C348">
            <v>7.5519999999999996</v>
          </cell>
          <cell r="D348">
            <v>10.938000000000001</v>
          </cell>
          <cell r="E348">
            <v>8.9890000000000008</v>
          </cell>
          <cell r="F348">
            <v>10.212999999999999</v>
          </cell>
          <cell r="G348">
            <v>9.0549999999999997</v>
          </cell>
          <cell r="H348">
            <v>9.8209999999999997</v>
          </cell>
          <cell r="I348">
            <v>9.5609999999999999</v>
          </cell>
          <cell r="J348">
            <v>9.6790000000000003</v>
          </cell>
          <cell r="K348">
            <v>9.6790000000000003</v>
          </cell>
          <cell r="L348">
            <v>9.5370000000000008</v>
          </cell>
          <cell r="M348">
            <v>9.5609999999999999</v>
          </cell>
        </row>
        <row r="349">
          <cell r="A349">
            <v>347</v>
          </cell>
          <cell r="B349">
            <v>11.166</v>
          </cell>
          <cell r="C349">
            <v>7.5679999999999996</v>
          </cell>
          <cell r="D349">
            <v>10.938000000000001</v>
          </cell>
          <cell r="E349">
            <v>8.9580000000000002</v>
          </cell>
          <cell r="F349">
            <v>10.244</v>
          </cell>
          <cell r="G349">
            <v>9.0399999999999991</v>
          </cell>
          <cell r="H349">
            <v>9.9160000000000004</v>
          </cell>
          <cell r="I349">
            <v>9.59</v>
          </cell>
          <cell r="J349">
            <v>9.6760000000000002</v>
          </cell>
          <cell r="K349">
            <v>9.6760000000000002</v>
          </cell>
          <cell r="L349">
            <v>9.4359999999999999</v>
          </cell>
          <cell r="M349">
            <v>9.59</v>
          </cell>
        </row>
        <row r="350">
          <cell r="A350">
            <v>348</v>
          </cell>
          <cell r="B350">
            <v>11.113</v>
          </cell>
          <cell r="C350">
            <v>7.5650000000000004</v>
          </cell>
          <cell r="D350">
            <v>10.951000000000001</v>
          </cell>
          <cell r="E350">
            <v>8.9580000000000002</v>
          </cell>
          <cell r="F350">
            <v>10.154999999999999</v>
          </cell>
          <cell r="G350">
            <v>9.0640000000000001</v>
          </cell>
          <cell r="H350">
            <v>9.9380000000000006</v>
          </cell>
          <cell r="I350">
            <v>9.6270000000000007</v>
          </cell>
          <cell r="J350">
            <v>9.6809999999999992</v>
          </cell>
          <cell r="K350">
            <v>9.6809999999999992</v>
          </cell>
          <cell r="L350">
            <v>9.4239999999999977</v>
          </cell>
          <cell r="M350">
            <v>9.6270000000000007</v>
          </cell>
        </row>
        <row r="351">
          <cell r="A351">
            <v>349</v>
          </cell>
          <cell r="B351">
            <v>11.073</v>
          </cell>
          <cell r="C351">
            <v>7.6340000000000003</v>
          </cell>
          <cell r="D351">
            <v>10.944000000000001</v>
          </cell>
          <cell r="E351">
            <v>8.9469999999999992</v>
          </cell>
          <cell r="F351">
            <v>10.137</v>
          </cell>
          <cell r="G351">
            <v>9.1170000000000009</v>
          </cell>
          <cell r="H351">
            <v>9.9440000000000008</v>
          </cell>
          <cell r="I351">
            <v>9.6590000000000007</v>
          </cell>
          <cell r="J351">
            <v>9.6560000000000006</v>
          </cell>
          <cell r="K351">
            <v>9.6560000000000006</v>
          </cell>
          <cell r="L351">
            <v>9.3680000000000003</v>
          </cell>
          <cell r="M351">
            <v>9.6530000000000005</v>
          </cell>
        </row>
        <row r="352">
          <cell r="A352">
            <v>350</v>
          </cell>
          <cell r="B352">
            <v>11.082000000000001</v>
          </cell>
          <cell r="C352">
            <v>7.6609999999999996</v>
          </cell>
          <cell r="D352">
            <v>10.925000000000001</v>
          </cell>
          <cell r="E352">
            <v>8.9529999999999994</v>
          </cell>
          <cell r="F352">
            <v>10.103999999999999</v>
          </cell>
          <cell r="G352">
            <v>9.1790000000000003</v>
          </cell>
          <cell r="H352">
            <v>9.8759999999999994</v>
          </cell>
          <cell r="I352">
            <v>9.7919999999999998</v>
          </cell>
          <cell r="J352">
            <v>9.6539999999999999</v>
          </cell>
          <cell r="K352">
            <v>9.6539999999999999</v>
          </cell>
          <cell r="L352">
            <v>9.4320000000000004</v>
          </cell>
          <cell r="M352">
            <v>9.516</v>
          </cell>
        </row>
        <row r="353">
          <cell r="A353">
            <v>351</v>
          </cell>
          <cell r="B353">
            <v>11.106000000000002</v>
          </cell>
          <cell r="C353">
            <v>7.7270000000000003</v>
          </cell>
          <cell r="D353">
            <v>10.894</v>
          </cell>
          <cell r="E353">
            <v>8.98</v>
          </cell>
          <cell r="F353">
            <v>10.148</v>
          </cell>
          <cell r="G353">
            <v>9.1839999999999993</v>
          </cell>
          <cell r="H353">
            <v>9.9</v>
          </cell>
          <cell r="I353">
            <v>9.7870000000000008</v>
          </cell>
          <cell r="J353">
            <v>9.641</v>
          </cell>
          <cell r="K353">
            <v>9.641</v>
          </cell>
          <cell r="L353">
            <v>9.3819999999999997</v>
          </cell>
          <cell r="M353">
            <v>9.4949999999999992</v>
          </cell>
        </row>
        <row r="354">
          <cell r="A354">
            <v>352</v>
          </cell>
          <cell r="B354">
            <v>11.073</v>
          </cell>
          <cell r="C354">
            <v>7.7850000000000001</v>
          </cell>
          <cell r="D354">
            <v>10.82</v>
          </cell>
          <cell r="E354">
            <v>9.0470000000000006</v>
          </cell>
          <cell r="F354">
            <v>10.211</v>
          </cell>
          <cell r="G354">
            <v>9.1370000000000005</v>
          </cell>
          <cell r="H354">
            <v>9.907</v>
          </cell>
          <cell r="I354">
            <v>9.7140000000000004</v>
          </cell>
          <cell r="J354">
            <v>9.6340000000000003</v>
          </cell>
          <cell r="K354">
            <v>9.6340000000000003</v>
          </cell>
          <cell r="L354">
            <v>9.3610000000000007</v>
          </cell>
          <cell r="M354">
            <v>9.5540000000000003</v>
          </cell>
        </row>
        <row r="355">
          <cell r="A355">
            <v>353</v>
          </cell>
          <cell r="B355">
            <v>11.027000000000001</v>
          </cell>
          <cell r="C355">
            <v>7.8160000000000007</v>
          </cell>
          <cell r="D355">
            <v>10.73</v>
          </cell>
          <cell r="E355">
            <v>9.0269999999999992</v>
          </cell>
          <cell r="F355">
            <v>10.202</v>
          </cell>
          <cell r="G355">
            <v>9.1</v>
          </cell>
          <cell r="H355">
            <v>9.8539999999999992</v>
          </cell>
          <cell r="I355">
            <v>9.6739999999999995</v>
          </cell>
          <cell r="J355">
            <v>9.6080000000000005</v>
          </cell>
          <cell r="K355">
            <v>9.6080000000000005</v>
          </cell>
          <cell r="L355">
            <v>9.3620000000000019</v>
          </cell>
          <cell r="M355">
            <v>9.5420000000000016</v>
          </cell>
        </row>
        <row r="356">
          <cell r="A356">
            <v>354</v>
          </cell>
          <cell r="B356">
            <v>10.94</v>
          </cell>
          <cell r="C356">
            <v>7.8309999999999995</v>
          </cell>
          <cell r="D356">
            <v>10.680999999999999</v>
          </cell>
          <cell r="E356">
            <v>9.0220000000000002</v>
          </cell>
          <cell r="F356">
            <v>10.153</v>
          </cell>
          <cell r="G356">
            <v>9.1259999999999994</v>
          </cell>
          <cell r="H356">
            <v>9.8070000000000004</v>
          </cell>
          <cell r="I356">
            <v>9.641</v>
          </cell>
          <cell r="J356">
            <v>9.6080000000000005</v>
          </cell>
          <cell r="K356">
            <v>9.6080000000000005</v>
          </cell>
          <cell r="L356">
            <v>9.4090000000000007</v>
          </cell>
          <cell r="M356">
            <v>9.5750000000000011</v>
          </cell>
        </row>
        <row r="357">
          <cell r="A357">
            <v>355</v>
          </cell>
          <cell r="B357">
            <v>10.816000000000001</v>
          </cell>
          <cell r="C357">
            <v>7.8930000000000007</v>
          </cell>
          <cell r="D357">
            <v>10.651999999999999</v>
          </cell>
          <cell r="E357">
            <v>8.9339999999999993</v>
          </cell>
          <cell r="F357">
            <v>10.16</v>
          </cell>
          <cell r="G357">
            <v>9.1059999999999999</v>
          </cell>
          <cell r="H357">
            <v>9.6760000000000002</v>
          </cell>
          <cell r="I357">
            <v>9.6029999999999998</v>
          </cell>
          <cell r="J357">
            <v>9.5649999999999995</v>
          </cell>
          <cell r="K357">
            <v>9.5649999999999995</v>
          </cell>
          <cell r="L357">
            <v>9.4539999999999988</v>
          </cell>
          <cell r="M357">
            <v>9.5269999999999992</v>
          </cell>
        </row>
        <row r="358">
          <cell r="A358">
            <v>356</v>
          </cell>
          <cell r="B358">
            <v>10.744999999999999</v>
          </cell>
          <cell r="C358">
            <v>7.8889999999999993</v>
          </cell>
          <cell r="D358">
            <v>10.698</v>
          </cell>
          <cell r="E358">
            <v>8.9019999999999992</v>
          </cell>
          <cell r="F358">
            <v>10.193</v>
          </cell>
          <cell r="G358">
            <v>9.1240000000000006</v>
          </cell>
          <cell r="H358">
            <v>9.6300000000000008</v>
          </cell>
          <cell r="I358">
            <v>9.6359999999999992</v>
          </cell>
          <cell r="J358">
            <v>9.5589999999999993</v>
          </cell>
          <cell r="K358">
            <v>9.5589999999999993</v>
          </cell>
          <cell r="L358">
            <v>9.4879999999999978</v>
          </cell>
          <cell r="M358">
            <v>9.4819999999999993</v>
          </cell>
        </row>
        <row r="359">
          <cell r="A359">
            <v>357</v>
          </cell>
          <cell r="B359">
            <v>10.728999999999999</v>
          </cell>
          <cell r="C359">
            <v>7.891</v>
          </cell>
          <cell r="D359">
            <v>10.75</v>
          </cell>
          <cell r="E359">
            <v>8.9179999999999993</v>
          </cell>
          <cell r="F359">
            <v>10.179</v>
          </cell>
          <cell r="G359">
            <v>9.1950000000000003</v>
          </cell>
          <cell r="H359">
            <v>9.6669999999999998</v>
          </cell>
          <cell r="I359">
            <v>9.6869999999999994</v>
          </cell>
          <cell r="J359">
            <v>9.5559999999999992</v>
          </cell>
          <cell r="K359">
            <v>9.5559999999999992</v>
          </cell>
          <cell r="L359">
            <v>9.4449999999999985</v>
          </cell>
          <cell r="M359">
            <v>9.4249999999999989</v>
          </cell>
        </row>
        <row r="360">
          <cell r="A360">
            <v>358</v>
          </cell>
          <cell r="B360">
            <v>10.696</v>
          </cell>
          <cell r="C360">
            <v>7.8710000000000004</v>
          </cell>
          <cell r="D360">
            <v>10.701000000000001</v>
          </cell>
          <cell r="E360">
            <v>8.9580000000000002</v>
          </cell>
          <cell r="F360">
            <v>10.170999999999999</v>
          </cell>
          <cell r="G360">
            <v>9.2260000000000009</v>
          </cell>
          <cell r="H360">
            <v>9.6189999999999998</v>
          </cell>
          <cell r="I360">
            <v>9.6609999999999996</v>
          </cell>
          <cell r="J360">
            <v>9.577</v>
          </cell>
          <cell r="K360">
            <v>9.577</v>
          </cell>
          <cell r="L360">
            <v>9.5350000000000001</v>
          </cell>
          <cell r="M360">
            <v>9.4930000000000003</v>
          </cell>
        </row>
        <row r="361">
          <cell r="A361">
            <v>359</v>
          </cell>
          <cell r="B361">
            <v>10.696</v>
          </cell>
          <cell r="C361">
            <v>7.8710000000000004</v>
          </cell>
          <cell r="D361">
            <v>10.701000000000001</v>
          </cell>
          <cell r="E361">
            <v>8.9580000000000002</v>
          </cell>
          <cell r="F361">
            <v>10.170999999999999</v>
          </cell>
          <cell r="G361">
            <v>9.2260000000000009</v>
          </cell>
          <cell r="H361">
            <v>9.6189999999999998</v>
          </cell>
          <cell r="I361">
            <v>9.6609999999999996</v>
          </cell>
          <cell r="J361">
            <v>9.577</v>
          </cell>
          <cell r="K361">
            <v>9.577</v>
          </cell>
          <cell r="L361">
            <v>9.5350000000000001</v>
          </cell>
          <cell r="M361">
            <v>9.4930000000000003</v>
          </cell>
        </row>
        <row r="362">
          <cell r="A362">
            <v>360</v>
          </cell>
          <cell r="B362">
            <v>10.696</v>
          </cell>
          <cell r="C362">
            <v>7.8710000000000004</v>
          </cell>
          <cell r="D362">
            <v>10.701000000000001</v>
          </cell>
          <cell r="E362">
            <v>8.9580000000000002</v>
          </cell>
          <cell r="F362">
            <v>10.170999999999999</v>
          </cell>
          <cell r="G362">
            <v>9.2260000000000009</v>
          </cell>
          <cell r="H362">
            <v>9.6189999999999998</v>
          </cell>
          <cell r="I362">
            <v>9.6609999999999996</v>
          </cell>
          <cell r="J362">
            <v>9.577</v>
          </cell>
          <cell r="K362">
            <v>9.577</v>
          </cell>
          <cell r="L362">
            <v>9.5350000000000001</v>
          </cell>
          <cell r="M362">
            <v>9.4930000000000003</v>
          </cell>
        </row>
      </sheetData>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CM-W07 Postponed (2)"/>
      <sheetName val="NCM-W07 (2)"/>
      <sheetName val="NCM-W07 old"/>
      <sheetName val="NCM-W05-old"/>
      <sheetName val="NCM-W07OLD"/>
      <sheetName val="INCIDENT REPORT"/>
      <sheetName val="Settled"/>
      <sheetName val="HLP"/>
      <sheetName val="hlp macro"/>
      <sheetName val="Product Codes"/>
      <sheetName val="AMS"/>
      <sheetName val="Past Settled"/>
      <sheetName val="AMS Macro"/>
      <sheetName val="ALL Sett Report"/>
      <sheetName val="ALL Pre Settlement"/>
      <sheetName val="NCM-W02 Ams"/>
      <sheetName val="NCM-W02 T2"/>
      <sheetName val="NCM-W02 FM"/>
      <sheetName val="NCM-W06 Ams"/>
      <sheetName val="NCM-W06 T2"/>
      <sheetName val="NCM-W06 FM"/>
      <sheetName val="NCM-W05"/>
      <sheetName val="NCM-W07"/>
    </sheetNames>
    <sheetDataSet>
      <sheetData sheetId="0"/>
      <sheetData sheetId="1"/>
      <sheetData sheetId="2"/>
      <sheetData sheetId="3"/>
      <sheetData sheetId="4"/>
      <sheetData sheetId="5"/>
      <sheetData sheetId="6"/>
      <sheetData sheetId="7"/>
      <sheetData sheetId="8"/>
      <sheetData sheetId="9"/>
      <sheetData sheetId="10" refreshError="1">
        <row r="2">
          <cell r="A2">
            <v>9000100</v>
          </cell>
          <cell r="B2">
            <v>1</v>
          </cell>
          <cell r="D2" t="str">
            <v>PAY</v>
          </cell>
          <cell r="E2" t="str">
            <v>R</v>
          </cell>
          <cell r="F2" t="str">
            <v>NSW</v>
          </cell>
          <cell r="G2">
            <v>40003</v>
          </cell>
          <cell r="H2" t="str">
            <v>AFIG</v>
          </cell>
          <cell r="I2">
            <v>201</v>
          </cell>
          <cell r="J2" t="str">
            <v>AFIG W</v>
          </cell>
          <cell r="M2">
            <v>9000100</v>
          </cell>
          <cell r="O2">
            <v>173</v>
          </cell>
          <cell r="P2" t="str">
            <v>ROSS K A</v>
          </cell>
          <cell r="Q2">
            <v>480000</v>
          </cell>
          <cell r="R2">
            <v>0</v>
          </cell>
          <cell r="S2">
            <v>480000</v>
          </cell>
          <cell r="T2">
            <v>100</v>
          </cell>
          <cell r="U2" t="str">
            <v>Application</v>
          </cell>
          <cell r="V2">
            <v>40</v>
          </cell>
          <cell r="W2" t="str">
            <v>PreApprvl RMI</v>
          </cell>
          <cell r="X2">
            <v>38223</v>
          </cell>
          <cell r="Y2">
            <v>7.75</v>
          </cell>
          <cell r="Z2">
            <v>0</v>
          </cell>
          <cell r="AA2">
            <v>0</v>
          </cell>
          <cell r="AB2">
            <v>7.75</v>
          </cell>
          <cell r="AC2">
            <v>3438.78</v>
          </cell>
          <cell r="AD2">
            <v>0</v>
          </cell>
          <cell r="AE2">
            <v>38253</v>
          </cell>
          <cell r="AI2">
            <v>0</v>
          </cell>
          <cell r="AJ2">
            <v>38283</v>
          </cell>
          <cell r="AM2">
            <v>104</v>
          </cell>
          <cell r="AN2">
            <v>9</v>
          </cell>
          <cell r="AO2">
            <v>23</v>
          </cell>
          <cell r="AS2" t="str">
            <v>S</v>
          </cell>
          <cell r="AT2" t="str">
            <v>PL</v>
          </cell>
          <cell r="AU2" t="str">
            <v>IT</v>
          </cell>
          <cell r="AV2" t="str">
            <v>SPLITLOAN</v>
          </cell>
          <cell r="AW2">
            <v>9000100</v>
          </cell>
          <cell r="AX2">
            <v>30</v>
          </cell>
          <cell r="AY2" t="str">
            <v>DLY</v>
          </cell>
          <cell r="AZ2" t="str">
            <v>N/A</v>
          </cell>
          <cell r="BA2">
            <v>0</v>
          </cell>
          <cell r="BB2">
            <v>0</v>
          </cell>
          <cell r="BC2">
            <v>0</v>
          </cell>
          <cell r="BF2" t="str">
            <v>POO</v>
          </cell>
          <cell r="BG2" t="str">
            <v>HLVR</v>
          </cell>
          <cell r="BH2" t="str">
            <v>NCM-W02</v>
          </cell>
        </row>
        <row r="3">
          <cell r="A3">
            <v>9000143</v>
          </cell>
          <cell r="B3">
            <v>1</v>
          </cell>
          <cell r="C3" t="str">
            <v>WMC</v>
          </cell>
          <cell r="D3" t="str">
            <v>PAY</v>
          </cell>
          <cell r="E3" t="str">
            <v>R</v>
          </cell>
          <cell r="F3" t="str">
            <v>NSW</v>
          </cell>
          <cell r="G3">
            <v>40003</v>
          </cell>
          <cell r="H3" t="str">
            <v>AFIG</v>
          </cell>
          <cell r="I3">
            <v>912</v>
          </cell>
          <cell r="J3" t="str">
            <v>WIZARD</v>
          </cell>
          <cell r="M3">
            <v>9000143</v>
          </cell>
          <cell r="O3">
            <v>247</v>
          </cell>
          <cell r="P3" t="str">
            <v>TARADAJKO T</v>
          </cell>
          <cell r="Q3">
            <v>250000</v>
          </cell>
          <cell r="R3">
            <v>0</v>
          </cell>
          <cell r="S3">
            <v>250000</v>
          </cell>
          <cell r="T3">
            <v>100</v>
          </cell>
          <cell r="U3" t="str">
            <v>Application</v>
          </cell>
          <cell r="V3">
            <v>40</v>
          </cell>
          <cell r="W3" t="str">
            <v>PreApprvl RMI</v>
          </cell>
          <cell r="X3">
            <v>38259</v>
          </cell>
          <cell r="Y3">
            <v>7.55</v>
          </cell>
          <cell r="Z3">
            <v>0</v>
          </cell>
          <cell r="AA3">
            <v>0.49</v>
          </cell>
          <cell r="AB3">
            <v>8.0399999999999991</v>
          </cell>
          <cell r="AC3">
            <v>1841.39</v>
          </cell>
          <cell r="AD3">
            <v>0</v>
          </cell>
          <cell r="AE3">
            <v>38289</v>
          </cell>
          <cell r="AI3">
            <v>0</v>
          </cell>
          <cell r="AJ3">
            <v>38320</v>
          </cell>
          <cell r="AM3">
            <v>104</v>
          </cell>
          <cell r="AN3">
            <v>10</v>
          </cell>
          <cell r="AO3">
            <v>29</v>
          </cell>
          <cell r="AS3" t="str">
            <v>S</v>
          </cell>
          <cell r="AT3" t="str">
            <v>PL</v>
          </cell>
          <cell r="AU3" t="str">
            <v>IT</v>
          </cell>
          <cell r="AV3" t="str">
            <v>SPLITLOAN</v>
          </cell>
          <cell r="AW3">
            <v>9000143</v>
          </cell>
          <cell r="AX3">
            <v>30</v>
          </cell>
          <cell r="AY3" t="str">
            <v>DLY</v>
          </cell>
          <cell r="AZ3" t="str">
            <v>N/A</v>
          </cell>
          <cell r="BA3">
            <v>0</v>
          </cell>
          <cell r="BB3">
            <v>0</v>
          </cell>
          <cell r="BC3">
            <v>0</v>
          </cell>
          <cell r="BF3" t="str">
            <v>POO</v>
          </cell>
          <cell r="BG3" t="str">
            <v>HLVR</v>
          </cell>
          <cell r="BH3" t="str">
            <v>NCM-W02</v>
          </cell>
        </row>
        <row r="4">
          <cell r="A4">
            <v>9002443</v>
          </cell>
          <cell r="B4">
            <v>1</v>
          </cell>
          <cell r="C4" t="str">
            <v>WMC</v>
          </cell>
          <cell r="D4" t="str">
            <v>HEA</v>
          </cell>
          <cell r="E4" t="str">
            <v>R</v>
          </cell>
          <cell r="F4" t="str">
            <v>NSW</v>
          </cell>
          <cell r="G4">
            <v>40003</v>
          </cell>
          <cell r="H4" t="str">
            <v>AFIG</v>
          </cell>
          <cell r="I4">
            <v>912</v>
          </cell>
          <cell r="J4" t="str">
            <v>WIZARD</v>
          </cell>
          <cell r="M4">
            <v>9002443</v>
          </cell>
          <cell r="O4">
            <v>3203</v>
          </cell>
          <cell r="P4" t="str">
            <v>LUCK G A</v>
          </cell>
          <cell r="Q4">
            <v>289000</v>
          </cell>
          <cell r="R4">
            <v>0</v>
          </cell>
          <cell r="S4">
            <v>289000</v>
          </cell>
          <cell r="T4">
            <v>100</v>
          </cell>
          <cell r="U4" t="str">
            <v>Application</v>
          </cell>
          <cell r="V4">
            <v>80</v>
          </cell>
          <cell r="W4" t="str">
            <v>PreApprvl Cond Aprvd</v>
          </cell>
          <cell r="X4">
            <v>38908</v>
          </cell>
          <cell r="Y4">
            <v>8.6999999999999993</v>
          </cell>
          <cell r="Z4">
            <v>0</v>
          </cell>
          <cell r="AA4">
            <v>0.49</v>
          </cell>
          <cell r="AB4">
            <v>9.19</v>
          </cell>
          <cell r="AC4">
            <v>2364.98</v>
          </cell>
          <cell r="AD4">
            <v>104.71</v>
          </cell>
          <cell r="AE4">
            <v>38935</v>
          </cell>
          <cell r="AI4">
            <v>0</v>
          </cell>
          <cell r="AJ4">
            <v>38966</v>
          </cell>
          <cell r="AM4">
            <v>106</v>
          </cell>
          <cell r="AN4">
            <v>8</v>
          </cell>
          <cell r="AO4">
            <v>6</v>
          </cell>
          <cell r="AP4">
            <v>1</v>
          </cell>
          <cell r="AQ4" t="str">
            <v>NLS</v>
          </cell>
          <cell r="AR4" t="str">
            <v>NSW</v>
          </cell>
          <cell r="AS4" t="str">
            <v>S</v>
          </cell>
          <cell r="AT4" t="str">
            <v>PL</v>
          </cell>
          <cell r="AU4" t="str">
            <v>IT</v>
          </cell>
          <cell r="AV4" t="str">
            <v>SPLITLOAN</v>
          </cell>
          <cell r="AW4">
            <v>9002443</v>
          </cell>
          <cell r="AX4">
            <v>30</v>
          </cell>
          <cell r="AY4" t="str">
            <v>DLY</v>
          </cell>
          <cell r="AZ4" t="str">
            <v>N/A</v>
          </cell>
          <cell r="BA4">
            <v>0</v>
          </cell>
          <cell r="BB4">
            <v>0</v>
          </cell>
          <cell r="BC4">
            <v>0</v>
          </cell>
          <cell r="BF4" t="str">
            <v>POO</v>
          </cell>
          <cell r="BG4" t="str">
            <v>HLVR</v>
          </cell>
          <cell r="BH4" t="str">
            <v>NCM-W02</v>
          </cell>
        </row>
        <row r="5">
          <cell r="A5">
            <v>9000793</v>
          </cell>
          <cell r="B5">
            <v>1</v>
          </cell>
          <cell r="D5" t="str">
            <v>PAY</v>
          </cell>
          <cell r="E5" t="str">
            <v>R</v>
          </cell>
          <cell r="F5" t="str">
            <v>VIC</v>
          </cell>
          <cell r="G5">
            <v>40003</v>
          </cell>
          <cell r="H5" t="str">
            <v>AFIG</v>
          </cell>
          <cell r="I5">
            <v>40008</v>
          </cell>
          <cell r="J5" t="str">
            <v>VIOLET</v>
          </cell>
          <cell r="M5">
            <v>9000793</v>
          </cell>
          <cell r="O5">
            <v>1318</v>
          </cell>
          <cell r="P5" t="str">
            <v>HORGAN T</v>
          </cell>
          <cell r="Q5">
            <v>180000</v>
          </cell>
          <cell r="R5">
            <v>0</v>
          </cell>
          <cell r="S5">
            <v>180000</v>
          </cell>
          <cell r="T5">
            <v>100</v>
          </cell>
          <cell r="U5" t="str">
            <v>Application</v>
          </cell>
          <cell r="V5">
            <v>100</v>
          </cell>
          <cell r="W5" t="str">
            <v>Application Entered</v>
          </cell>
          <cell r="X5">
            <v>38476</v>
          </cell>
          <cell r="Y5">
            <v>7.75</v>
          </cell>
          <cell r="Z5">
            <v>0</v>
          </cell>
          <cell r="AA5">
            <v>0</v>
          </cell>
          <cell r="AB5">
            <v>7.75</v>
          </cell>
          <cell r="AC5">
            <v>1289.54</v>
          </cell>
          <cell r="AD5">
            <v>100</v>
          </cell>
          <cell r="AE5">
            <v>38507</v>
          </cell>
          <cell r="AI5">
            <v>0</v>
          </cell>
          <cell r="AJ5">
            <v>38537</v>
          </cell>
          <cell r="AM5">
            <v>105</v>
          </cell>
          <cell r="AN5">
            <v>6</v>
          </cell>
          <cell r="AO5">
            <v>4</v>
          </cell>
          <cell r="AS5" t="str">
            <v>S</v>
          </cell>
          <cell r="AT5" t="str">
            <v>PL</v>
          </cell>
          <cell r="AU5" t="str">
            <v>IT</v>
          </cell>
          <cell r="AV5" t="str">
            <v>SPLITLOAN</v>
          </cell>
          <cell r="AW5" t="str">
            <v>-</v>
          </cell>
          <cell r="AX5">
            <v>30</v>
          </cell>
          <cell r="AY5" t="str">
            <v>DLY</v>
          </cell>
          <cell r="AZ5" t="str">
            <v>N/A</v>
          </cell>
          <cell r="BA5">
            <v>0</v>
          </cell>
          <cell r="BB5">
            <v>0</v>
          </cell>
          <cell r="BC5">
            <v>0</v>
          </cell>
          <cell r="BF5" t="str">
            <v>POO</v>
          </cell>
          <cell r="BG5" t="str">
            <v>HLVR</v>
          </cell>
          <cell r="BH5" t="str">
            <v>NCM-W02</v>
          </cell>
        </row>
        <row r="6">
          <cell r="A6">
            <v>9001169</v>
          </cell>
          <cell r="B6">
            <v>1</v>
          </cell>
          <cell r="D6" t="str">
            <v>PAY</v>
          </cell>
          <cell r="E6" t="str">
            <v>R</v>
          </cell>
          <cell r="F6" t="str">
            <v>NSW</v>
          </cell>
          <cell r="G6">
            <v>40003</v>
          </cell>
          <cell r="H6" t="str">
            <v>AFIG</v>
          </cell>
          <cell r="I6">
            <v>201</v>
          </cell>
          <cell r="J6" t="str">
            <v>AFIG W</v>
          </cell>
          <cell r="M6">
            <v>9001169</v>
          </cell>
          <cell r="O6">
            <v>1920</v>
          </cell>
          <cell r="P6" t="str">
            <v>COUGHLAN M S</v>
          </cell>
          <cell r="Q6">
            <v>190000</v>
          </cell>
          <cell r="R6">
            <v>0</v>
          </cell>
          <cell r="S6">
            <v>190000</v>
          </cell>
          <cell r="T6">
            <v>100</v>
          </cell>
          <cell r="U6" t="str">
            <v>Application</v>
          </cell>
          <cell r="V6">
            <v>100</v>
          </cell>
          <cell r="W6" t="str">
            <v>Application Entered</v>
          </cell>
          <cell r="X6">
            <v>38562</v>
          </cell>
          <cell r="Y6">
            <v>7.75</v>
          </cell>
          <cell r="Z6">
            <v>0</v>
          </cell>
          <cell r="AA6">
            <v>0</v>
          </cell>
          <cell r="AB6">
            <v>7.75</v>
          </cell>
          <cell r="AC6">
            <v>1361.18</v>
          </cell>
          <cell r="AD6">
            <v>100</v>
          </cell>
          <cell r="AE6">
            <v>38593</v>
          </cell>
          <cell r="AI6">
            <v>0</v>
          </cell>
          <cell r="AJ6">
            <v>38624</v>
          </cell>
          <cell r="AM6">
            <v>105</v>
          </cell>
          <cell r="AN6">
            <v>8</v>
          </cell>
          <cell r="AO6">
            <v>29</v>
          </cell>
          <cell r="AS6" t="str">
            <v>S</v>
          </cell>
          <cell r="AT6" t="str">
            <v>PL</v>
          </cell>
          <cell r="AU6" t="str">
            <v>IT</v>
          </cell>
          <cell r="AV6" t="str">
            <v>SPLITLOAN</v>
          </cell>
          <cell r="AW6" t="str">
            <v>-</v>
          </cell>
          <cell r="AX6">
            <v>30</v>
          </cell>
          <cell r="AY6" t="str">
            <v>DLY</v>
          </cell>
          <cell r="AZ6" t="str">
            <v>N/A</v>
          </cell>
          <cell r="BA6">
            <v>0</v>
          </cell>
          <cell r="BB6">
            <v>0</v>
          </cell>
          <cell r="BC6">
            <v>0</v>
          </cell>
          <cell r="BF6" t="str">
            <v>POO</v>
          </cell>
          <cell r="BG6" t="str">
            <v>HLVR</v>
          </cell>
          <cell r="BH6" t="str">
            <v>NCM-W02</v>
          </cell>
        </row>
        <row r="7">
          <cell r="A7">
            <v>9001547</v>
          </cell>
          <cell r="B7">
            <v>1</v>
          </cell>
          <cell r="D7" t="str">
            <v>PAY</v>
          </cell>
          <cell r="E7" t="str">
            <v>R</v>
          </cell>
          <cell r="F7" t="str">
            <v>VIC</v>
          </cell>
          <cell r="G7">
            <v>40003</v>
          </cell>
          <cell r="H7" t="str">
            <v>AFIG</v>
          </cell>
          <cell r="I7">
            <v>40056</v>
          </cell>
          <cell r="J7" t="str">
            <v>VICLEND</v>
          </cell>
          <cell r="M7">
            <v>9001547</v>
          </cell>
          <cell r="O7">
            <v>2528</v>
          </cell>
          <cell r="P7" t="str">
            <v>FRANCIS R J</v>
          </cell>
          <cell r="Q7">
            <v>484500</v>
          </cell>
          <cell r="R7">
            <v>0</v>
          </cell>
          <cell r="S7">
            <v>484500</v>
          </cell>
          <cell r="T7">
            <v>100</v>
          </cell>
          <cell r="U7" t="str">
            <v>Application</v>
          </cell>
          <cell r="V7">
            <v>100</v>
          </cell>
          <cell r="W7" t="str">
            <v>Application Entered</v>
          </cell>
          <cell r="X7">
            <v>38630</v>
          </cell>
          <cell r="Y7">
            <v>7.75</v>
          </cell>
          <cell r="Z7">
            <v>0</v>
          </cell>
          <cell r="AA7">
            <v>0</v>
          </cell>
          <cell r="AB7">
            <v>7.75</v>
          </cell>
          <cell r="AC7">
            <v>3471.02</v>
          </cell>
          <cell r="AD7">
            <v>82.82</v>
          </cell>
          <cell r="AE7">
            <v>38661</v>
          </cell>
          <cell r="AI7">
            <v>0</v>
          </cell>
          <cell r="AJ7">
            <v>38691</v>
          </cell>
          <cell r="AM7">
            <v>105</v>
          </cell>
          <cell r="AN7">
            <v>11</v>
          </cell>
          <cell r="AO7">
            <v>5</v>
          </cell>
          <cell r="AS7" t="str">
            <v>S</v>
          </cell>
          <cell r="AT7" t="str">
            <v>PL</v>
          </cell>
          <cell r="AU7" t="str">
            <v>IT</v>
          </cell>
          <cell r="AV7" t="str">
            <v>SPLITLOAN</v>
          </cell>
          <cell r="AW7" t="str">
            <v>-</v>
          </cell>
          <cell r="AX7">
            <v>30</v>
          </cell>
          <cell r="AY7" t="str">
            <v>DLY</v>
          </cell>
          <cell r="AZ7" t="str">
            <v>N/A</v>
          </cell>
          <cell r="BA7">
            <v>0</v>
          </cell>
          <cell r="BB7">
            <v>0</v>
          </cell>
          <cell r="BC7">
            <v>0</v>
          </cell>
          <cell r="BF7" t="str">
            <v>ROO</v>
          </cell>
          <cell r="BG7" t="str">
            <v>HLVR</v>
          </cell>
          <cell r="BH7" t="str">
            <v>NCM-W02</v>
          </cell>
        </row>
        <row r="8">
          <cell r="A8">
            <v>9001713</v>
          </cell>
          <cell r="B8">
            <v>1</v>
          </cell>
          <cell r="D8" t="str">
            <v>PAY</v>
          </cell>
          <cell r="E8" t="str">
            <v>W</v>
          </cell>
          <cell r="F8" t="str">
            <v>NSW</v>
          </cell>
          <cell r="G8">
            <v>40000</v>
          </cell>
          <cell r="H8" t="str">
            <v>MOBIUS</v>
          </cell>
          <cell r="I8">
            <v>40001</v>
          </cell>
          <cell r="J8" t="str">
            <v>THLC</v>
          </cell>
          <cell r="M8">
            <v>9001713</v>
          </cell>
          <cell r="N8">
            <v>38667</v>
          </cell>
          <cell r="O8">
            <v>2805</v>
          </cell>
          <cell r="P8" t="str">
            <v>DAY M F C</v>
          </cell>
          <cell r="Q8">
            <v>315000</v>
          </cell>
          <cell r="R8">
            <v>0</v>
          </cell>
          <cell r="S8">
            <v>315000</v>
          </cell>
          <cell r="T8">
            <v>100</v>
          </cell>
          <cell r="U8" t="str">
            <v>Application</v>
          </cell>
          <cell r="V8">
            <v>100</v>
          </cell>
          <cell r="W8" t="str">
            <v>Application Entered</v>
          </cell>
          <cell r="X8">
            <v>38672</v>
          </cell>
          <cell r="Y8">
            <v>0</v>
          </cell>
          <cell r="Z8">
            <v>0</v>
          </cell>
          <cell r="AA8">
            <v>0</v>
          </cell>
          <cell r="AB8">
            <v>0</v>
          </cell>
          <cell r="AC8">
            <v>0</v>
          </cell>
          <cell r="AD8">
            <v>0</v>
          </cell>
          <cell r="AE8">
            <v>38702</v>
          </cell>
          <cell r="AI8">
            <v>0</v>
          </cell>
          <cell r="AJ8">
            <v>38733</v>
          </cell>
          <cell r="AM8">
            <v>105</v>
          </cell>
          <cell r="AN8">
            <v>12</v>
          </cell>
          <cell r="AO8">
            <v>16</v>
          </cell>
          <cell r="AP8">
            <v>1</v>
          </cell>
          <cell r="AQ8" t="str">
            <v>NLS</v>
          </cell>
          <cell r="AR8" t="str">
            <v>NSW</v>
          </cell>
          <cell r="AS8" t="str">
            <v>S</v>
          </cell>
          <cell r="AT8" t="str">
            <v>PL</v>
          </cell>
          <cell r="AU8" t="str">
            <v>IT</v>
          </cell>
          <cell r="AV8" t="str">
            <v>SPLITLOAN</v>
          </cell>
          <cell r="AW8" t="str">
            <v>-</v>
          </cell>
          <cell r="AX8">
            <v>30</v>
          </cell>
          <cell r="AY8" t="str">
            <v>DLY</v>
          </cell>
          <cell r="AZ8" t="str">
            <v>N/A</v>
          </cell>
          <cell r="BA8">
            <v>0</v>
          </cell>
          <cell r="BB8">
            <v>0</v>
          </cell>
          <cell r="BC8">
            <v>0</v>
          </cell>
          <cell r="BF8" t="str">
            <v>POO</v>
          </cell>
          <cell r="BG8" t="str">
            <v>HLVR</v>
          </cell>
          <cell r="BH8" t="str">
            <v>NCM-W02</v>
          </cell>
        </row>
        <row r="9">
          <cell r="A9">
            <v>9002163</v>
          </cell>
          <cell r="B9">
            <v>1</v>
          </cell>
          <cell r="D9" t="str">
            <v>PAY</v>
          </cell>
          <cell r="E9" t="str">
            <v>R</v>
          </cell>
          <cell r="F9" t="str">
            <v>VIC</v>
          </cell>
          <cell r="G9">
            <v>40003</v>
          </cell>
          <cell r="H9" t="str">
            <v>AFIG</v>
          </cell>
          <cell r="I9">
            <v>40125</v>
          </cell>
          <cell r="J9" t="str">
            <v>MONEY IDEAS Q</v>
          </cell>
          <cell r="M9">
            <v>9002163</v>
          </cell>
          <cell r="O9">
            <v>3527</v>
          </cell>
          <cell r="P9" t="str">
            <v>LETTIERI M</v>
          </cell>
          <cell r="Q9">
            <v>256500</v>
          </cell>
          <cell r="R9">
            <v>0</v>
          </cell>
          <cell r="S9">
            <v>256500</v>
          </cell>
          <cell r="T9">
            <v>100</v>
          </cell>
          <cell r="U9" t="str">
            <v>Application</v>
          </cell>
          <cell r="V9">
            <v>100</v>
          </cell>
          <cell r="W9" t="str">
            <v>Application Entered</v>
          </cell>
          <cell r="X9">
            <v>38793</v>
          </cell>
          <cell r="Y9">
            <v>7.8</v>
          </cell>
          <cell r="Z9">
            <v>0</v>
          </cell>
          <cell r="AA9">
            <v>0</v>
          </cell>
          <cell r="AB9">
            <v>7.8</v>
          </cell>
          <cell r="AC9">
            <v>1846.47</v>
          </cell>
          <cell r="AD9">
            <v>0</v>
          </cell>
          <cell r="AE9">
            <v>38824</v>
          </cell>
          <cell r="AI9">
            <v>0</v>
          </cell>
          <cell r="AJ9">
            <v>38854</v>
          </cell>
          <cell r="AM9">
            <v>106</v>
          </cell>
          <cell r="AN9">
            <v>4</v>
          </cell>
          <cell r="AO9">
            <v>17</v>
          </cell>
          <cell r="AS9" t="str">
            <v>S</v>
          </cell>
          <cell r="AT9" t="str">
            <v>PL</v>
          </cell>
          <cell r="AU9" t="str">
            <v>IT</v>
          </cell>
          <cell r="AV9" t="str">
            <v>SPLITLOAN</v>
          </cell>
          <cell r="AW9" t="str">
            <v>-</v>
          </cell>
          <cell r="AX9">
            <v>30</v>
          </cell>
          <cell r="AY9" t="str">
            <v>DLY</v>
          </cell>
          <cell r="AZ9" t="str">
            <v>N/A</v>
          </cell>
          <cell r="BA9">
            <v>0</v>
          </cell>
          <cell r="BB9">
            <v>0</v>
          </cell>
          <cell r="BC9">
            <v>0</v>
          </cell>
          <cell r="BF9" t="str">
            <v>ROO</v>
          </cell>
          <cell r="BG9" t="str">
            <v>HLVR</v>
          </cell>
          <cell r="BH9" t="str">
            <v>NCM-W02</v>
          </cell>
        </row>
        <row r="10">
          <cell r="A10">
            <v>9002173</v>
          </cell>
          <cell r="B10">
            <v>1</v>
          </cell>
          <cell r="D10" t="str">
            <v>PAY</v>
          </cell>
          <cell r="E10" t="str">
            <v>R</v>
          </cell>
          <cell r="F10" t="str">
            <v>NSW</v>
          </cell>
          <cell r="G10">
            <v>40003</v>
          </cell>
          <cell r="H10" t="str">
            <v>AFIG</v>
          </cell>
          <cell r="I10">
            <v>40082</v>
          </cell>
          <cell r="J10" t="str">
            <v>EASY LIVING</v>
          </cell>
          <cell r="M10">
            <v>9002173</v>
          </cell>
          <cell r="O10">
            <v>3543</v>
          </cell>
          <cell r="P10" t="str">
            <v>MCGUINNESS J M</v>
          </cell>
          <cell r="Q10">
            <v>997500</v>
          </cell>
          <cell r="R10">
            <v>0</v>
          </cell>
          <cell r="S10">
            <v>997500</v>
          </cell>
          <cell r="T10">
            <v>100</v>
          </cell>
          <cell r="U10" t="str">
            <v>Application</v>
          </cell>
          <cell r="V10">
            <v>100</v>
          </cell>
          <cell r="W10" t="str">
            <v>Application Entered</v>
          </cell>
          <cell r="X10">
            <v>38796</v>
          </cell>
          <cell r="Y10">
            <v>7.75</v>
          </cell>
          <cell r="Z10">
            <v>0</v>
          </cell>
          <cell r="AA10">
            <v>0</v>
          </cell>
          <cell r="AB10">
            <v>7.75</v>
          </cell>
          <cell r="AC10">
            <v>7146.21</v>
          </cell>
          <cell r="AD10">
            <v>0</v>
          </cell>
          <cell r="AE10">
            <v>38827</v>
          </cell>
          <cell r="AI10">
            <v>0</v>
          </cell>
          <cell r="AJ10">
            <v>38857</v>
          </cell>
          <cell r="AM10">
            <v>106</v>
          </cell>
          <cell r="AN10">
            <v>4</v>
          </cell>
          <cell r="AO10">
            <v>20</v>
          </cell>
          <cell r="AP10">
            <v>1</v>
          </cell>
          <cell r="AQ10" t="str">
            <v>NLS</v>
          </cell>
          <cell r="AR10" t="str">
            <v>NSW</v>
          </cell>
          <cell r="AS10" t="str">
            <v>S</v>
          </cell>
          <cell r="AT10" t="str">
            <v>PL</v>
          </cell>
          <cell r="AU10" t="str">
            <v>IT</v>
          </cell>
          <cell r="AV10" t="str">
            <v>SPLITLOAN</v>
          </cell>
          <cell r="AW10" t="str">
            <v>-</v>
          </cell>
          <cell r="AX10">
            <v>30</v>
          </cell>
          <cell r="AY10" t="str">
            <v>DLY</v>
          </cell>
          <cell r="AZ10" t="str">
            <v>N/A</v>
          </cell>
          <cell r="BA10">
            <v>0</v>
          </cell>
          <cell r="BB10">
            <v>0</v>
          </cell>
          <cell r="BC10">
            <v>0</v>
          </cell>
          <cell r="BF10" t="str">
            <v>POO</v>
          </cell>
          <cell r="BG10" t="str">
            <v>HLVR</v>
          </cell>
          <cell r="BH10" t="str">
            <v>NCM-W02</v>
          </cell>
        </row>
        <row r="11">
          <cell r="A11">
            <v>9002234</v>
          </cell>
          <cell r="B11">
            <v>1</v>
          </cell>
          <cell r="C11" t="str">
            <v>WMC</v>
          </cell>
          <cell r="D11" t="str">
            <v>HEA</v>
          </cell>
          <cell r="E11" t="str">
            <v>R</v>
          </cell>
          <cell r="F11" t="str">
            <v>QLD</v>
          </cell>
          <cell r="G11">
            <v>40003</v>
          </cell>
          <cell r="H11" t="str">
            <v>AFIG</v>
          </cell>
          <cell r="I11">
            <v>40126</v>
          </cell>
          <cell r="J11" t="str">
            <v>MYLENDER OPER</v>
          </cell>
          <cell r="M11">
            <v>9002234</v>
          </cell>
          <cell r="O11">
            <v>3637</v>
          </cell>
          <cell r="P11" t="str">
            <v>BLICK D F</v>
          </cell>
          <cell r="Q11">
            <v>249850</v>
          </cell>
          <cell r="R11">
            <v>0</v>
          </cell>
          <cell r="S11">
            <v>249850</v>
          </cell>
          <cell r="T11">
            <v>100</v>
          </cell>
          <cell r="U11" t="str">
            <v>Application</v>
          </cell>
          <cell r="V11">
            <v>100</v>
          </cell>
          <cell r="W11" t="str">
            <v>Application Entered</v>
          </cell>
          <cell r="X11">
            <v>38807</v>
          </cell>
          <cell r="Y11">
            <v>8.75</v>
          </cell>
          <cell r="Z11">
            <v>0</v>
          </cell>
          <cell r="AA11">
            <v>0</v>
          </cell>
          <cell r="AB11">
            <v>8.75</v>
          </cell>
          <cell r="AC11">
            <v>1965.57</v>
          </cell>
          <cell r="AD11">
            <v>95</v>
          </cell>
          <cell r="AE11">
            <v>38838</v>
          </cell>
          <cell r="AI11">
            <v>0</v>
          </cell>
          <cell r="AJ11">
            <v>38869</v>
          </cell>
          <cell r="AM11">
            <v>106</v>
          </cell>
          <cell r="AN11">
            <v>5</v>
          </cell>
          <cell r="AO11">
            <v>1</v>
          </cell>
          <cell r="AP11">
            <v>1</v>
          </cell>
          <cell r="AQ11" t="str">
            <v>NLS</v>
          </cell>
          <cell r="AR11" t="str">
            <v>NSW</v>
          </cell>
          <cell r="AS11" t="str">
            <v>S</v>
          </cell>
          <cell r="AT11" t="str">
            <v>PL</v>
          </cell>
          <cell r="AU11" t="str">
            <v>IT</v>
          </cell>
          <cell r="AV11" t="str">
            <v>SPLITLOAN</v>
          </cell>
          <cell r="AW11" t="str">
            <v>-</v>
          </cell>
          <cell r="AX11">
            <v>30</v>
          </cell>
          <cell r="AY11" t="str">
            <v>DLY</v>
          </cell>
          <cell r="AZ11" t="str">
            <v>N/A</v>
          </cell>
          <cell r="BA11">
            <v>0</v>
          </cell>
          <cell r="BB11">
            <v>0</v>
          </cell>
          <cell r="BC11">
            <v>0</v>
          </cell>
          <cell r="BF11" t="str">
            <v>POO</v>
          </cell>
          <cell r="BG11" t="str">
            <v>HLVR</v>
          </cell>
          <cell r="BH11" t="str">
            <v>NCM-W02</v>
          </cell>
        </row>
        <row r="12">
          <cell r="A12">
            <v>9002298</v>
          </cell>
          <cell r="B12">
            <v>1</v>
          </cell>
          <cell r="D12" t="str">
            <v>PAY</v>
          </cell>
          <cell r="E12" t="str">
            <v>R</v>
          </cell>
          <cell r="F12" t="str">
            <v>NSW</v>
          </cell>
          <cell r="G12">
            <v>40003</v>
          </cell>
          <cell r="H12" t="str">
            <v>AFIG</v>
          </cell>
          <cell r="I12">
            <v>40094</v>
          </cell>
          <cell r="J12" t="str">
            <v>MMA LOANMGT SP2</v>
          </cell>
          <cell r="M12">
            <v>9002298</v>
          </cell>
          <cell r="O12">
            <v>3750</v>
          </cell>
          <cell r="P12" t="str">
            <v>MPA PARTNERS</v>
          </cell>
          <cell r="Q12">
            <v>380000</v>
          </cell>
          <cell r="R12">
            <v>0</v>
          </cell>
          <cell r="S12">
            <v>380000</v>
          </cell>
          <cell r="T12">
            <v>100</v>
          </cell>
          <cell r="U12" t="str">
            <v>Application</v>
          </cell>
          <cell r="V12">
            <v>100</v>
          </cell>
          <cell r="W12" t="str">
            <v>Application Entered</v>
          </cell>
          <cell r="X12">
            <v>38827</v>
          </cell>
          <cell r="Y12">
            <v>7.75</v>
          </cell>
          <cell r="Z12">
            <v>0</v>
          </cell>
          <cell r="AA12">
            <v>0</v>
          </cell>
          <cell r="AB12">
            <v>7.75</v>
          </cell>
          <cell r="AC12">
            <v>2722.37</v>
          </cell>
          <cell r="AD12">
            <v>95</v>
          </cell>
          <cell r="AE12">
            <v>38857</v>
          </cell>
          <cell r="AI12">
            <v>0</v>
          </cell>
          <cell r="AJ12">
            <v>38888</v>
          </cell>
          <cell r="AM12">
            <v>106</v>
          </cell>
          <cell r="AN12">
            <v>5</v>
          </cell>
          <cell r="AO12">
            <v>20</v>
          </cell>
          <cell r="AS12" t="str">
            <v>S</v>
          </cell>
          <cell r="AT12" t="str">
            <v>PL</v>
          </cell>
          <cell r="AU12" t="str">
            <v>IT</v>
          </cell>
          <cell r="AV12" t="str">
            <v>SPLITLOAN</v>
          </cell>
          <cell r="AW12" t="str">
            <v>-</v>
          </cell>
          <cell r="AX12">
            <v>30</v>
          </cell>
          <cell r="AY12" t="str">
            <v>DLY</v>
          </cell>
          <cell r="AZ12" t="str">
            <v>N/A</v>
          </cell>
          <cell r="BA12">
            <v>0</v>
          </cell>
          <cell r="BB12">
            <v>0</v>
          </cell>
          <cell r="BC12">
            <v>0</v>
          </cell>
          <cell r="BF12" t="str">
            <v>PIP</v>
          </cell>
          <cell r="BG12" t="str">
            <v>HLVR</v>
          </cell>
          <cell r="BH12" t="str">
            <v>NCM-W02</v>
          </cell>
        </row>
        <row r="13">
          <cell r="A13">
            <v>9002420</v>
          </cell>
          <cell r="B13">
            <v>1</v>
          </cell>
          <cell r="C13" t="str">
            <v>WMC</v>
          </cell>
          <cell r="D13" t="str">
            <v>PAY</v>
          </cell>
          <cell r="E13" t="str">
            <v>R</v>
          </cell>
          <cell r="F13" t="str">
            <v>VIC</v>
          </cell>
          <cell r="G13">
            <v>40003</v>
          </cell>
          <cell r="H13" t="str">
            <v>AFIG</v>
          </cell>
          <cell r="I13">
            <v>40056</v>
          </cell>
          <cell r="J13" t="str">
            <v>VICLEND</v>
          </cell>
          <cell r="M13">
            <v>9002420</v>
          </cell>
          <cell r="O13">
            <v>3922</v>
          </cell>
          <cell r="P13" t="str">
            <v>UWLAND M R</v>
          </cell>
          <cell r="Q13">
            <v>660000</v>
          </cell>
          <cell r="R13">
            <v>0</v>
          </cell>
          <cell r="S13">
            <v>660000</v>
          </cell>
          <cell r="T13">
            <v>100</v>
          </cell>
          <cell r="U13" t="str">
            <v>Application</v>
          </cell>
          <cell r="V13">
            <v>100</v>
          </cell>
          <cell r="W13" t="str">
            <v>Application Entered</v>
          </cell>
          <cell r="X13">
            <v>38908</v>
          </cell>
          <cell r="Y13">
            <v>7.75</v>
          </cell>
          <cell r="Z13">
            <v>0</v>
          </cell>
          <cell r="AA13">
            <v>0.94</v>
          </cell>
          <cell r="AB13">
            <v>8.69</v>
          </cell>
          <cell r="AC13">
            <v>5163.97</v>
          </cell>
          <cell r="AD13">
            <v>97.63</v>
          </cell>
          <cell r="AE13">
            <v>38914</v>
          </cell>
          <cell r="AI13">
            <v>0</v>
          </cell>
          <cell r="AJ13">
            <v>38945</v>
          </cell>
          <cell r="AM13">
            <v>106</v>
          </cell>
          <cell r="AN13">
            <v>7</v>
          </cell>
          <cell r="AO13">
            <v>16</v>
          </cell>
          <cell r="AP13">
            <v>1</v>
          </cell>
          <cell r="AQ13" t="str">
            <v>NLS</v>
          </cell>
          <cell r="AR13" t="str">
            <v>NSW</v>
          </cell>
          <cell r="AS13" t="str">
            <v>S</v>
          </cell>
          <cell r="AT13" t="str">
            <v>PL</v>
          </cell>
          <cell r="AU13" t="str">
            <v>IT</v>
          </cell>
          <cell r="AV13" t="str">
            <v>SPLITLOAN</v>
          </cell>
          <cell r="AW13">
            <v>9002420</v>
          </cell>
          <cell r="AX13">
            <v>30</v>
          </cell>
          <cell r="AY13" t="str">
            <v>DLY</v>
          </cell>
          <cell r="AZ13" t="str">
            <v>N/A</v>
          </cell>
          <cell r="BA13">
            <v>0</v>
          </cell>
          <cell r="BB13">
            <v>0</v>
          </cell>
          <cell r="BC13">
            <v>0</v>
          </cell>
          <cell r="BF13" t="str">
            <v>POO</v>
          </cell>
          <cell r="BG13" t="str">
            <v>HLVR</v>
          </cell>
          <cell r="BH13" t="str">
            <v>NCM-W02</v>
          </cell>
        </row>
        <row r="14">
          <cell r="A14">
            <v>9002239</v>
          </cell>
          <cell r="B14">
            <v>1</v>
          </cell>
          <cell r="C14" t="str">
            <v>WMC</v>
          </cell>
          <cell r="D14" t="str">
            <v>HEA</v>
          </cell>
          <cell r="E14" t="str">
            <v>R</v>
          </cell>
          <cell r="F14" t="str">
            <v>NSW</v>
          </cell>
          <cell r="G14">
            <v>40003</v>
          </cell>
          <cell r="H14" t="str">
            <v>AFIG</v>
          </cell>
          <cell r="I14">
            <v>912</v>
          </cell>
          <cell r="J14" t="str">
            <v>WIZARD</v>
          </cell>
          <cell r="M14">
            <v>9002239</v>
          </cell>
          <cell r="O14">
            <v>3645</v>
          </cell>
          <cell r="P14" t="str">
            <v>GEORGIOU C</v>
          </cell>
          <cell r="Q14">
            <v>357000</v>
          </cell>
          <cell r="R14">
            <v>0</v>
          </cell>
          <cell r="S14">
            <v>357000</v>
          </cell>
          <cell r="T14">
            <v>100</v>
          </cell>
          <cell r="U14" t="str">
            <v>Application</v>
          </cell>
          <cell r="V14">
            <v>201</v>
          </cell>
          <cell r="W14" t="str">
            <v>CRAA Report</v>
          </cell>
          <cell r="X14">
            <v>38908</v>
          </cell>
          <cell r="Y14">
            <v>8.6999999999999993</v>
          </cell>
          <cell r="Z14">
            <v>0</v>
          </cell>
          <cell r="AA14">
            <v>0.49</v>
          </cell>
          <cell r="AB14">
            <v>9.19</v>
          </cell>
          <cell r="AC14">
            <v>2921.44</v>
          </cell>
          <cell r="AD14">
            <v>0</v>
          </cell>
          <cell r="AE14">
            <v>38838</v>
          </cell>
          <cell r="AI14">
            <v>0</v>
          </cell>
          <cell r="AJ14">
            <v>38869</v>
          </cell>
          <cell r="AM14">
            <v>106</v>
          </cell>
          <cell r="AN14">
            <v>5</v>
          </cell>
          <cell r="AO14">
            <v>1</v>
          </cell>
          <cell r="AP14">
            <v>1</v>
          </cell>
          <cell r="AQ14" t="str">
            <v>NLS</v>
          </cell>
          <cell r="AR14" t="str">
            <v>NSW</v>
          </cell>
          <cell r="AS14" t="str">
            <v>S</v>
          </cell>
          <cell r="AT14" t="str">
            <v>PL</v>
          </cell>
          <cell r="AU14" t="str">
            <v>IT</v>
          </cell>
          <cell r="AV14" t="str">
            <v>SPLITLOAN</v>
          </cell>
          <cell r="AW14">
            <v>9002239</v>
          </cell>
          <cell r="AX14">
            <v>30</v>
          </cell>
          <cell r="AY14" t="str">
            <v>DLY</v>
          </cell>
          <cell r="AZ14" t="str">
            <v>N/A</v>
          </cell>
          <cell r="BA14">
            <v>0</v>
          </cell>
          <cell r="BB14">
            <v>0</v>
          </cell>
          <cell r="BC14">
            <v>0</v>
          </cell>
          <cell r="BF14" t="str">
            <v>POO</v>
          </cell>
          <cell r="BG14" t="str">
            <v>HLVR</v>
          </cell>
          <cell r="BH14" t="str">
            <v>NCM-W02</v>
          </cell>
        </row>
        <row r="15">
          <cell r="A15">
            <v>9001270</v>
          </cell>
          <cell r="B15">
            <v>1</v>
          </cell>
          <cell r="C15" t="str">
            <v>WMC</v>
          </cell>
          <cell r="D15" t="str">
            <v>HEA</v>
          </cell>
          <cell r="E15" t="str">
            <v>R</v>
          </cell>
          <cell r="F15" t="str">
            <v>NSW</v>
          </cell>
          <cell r="G15">
            <v>40003</v>
          </cell>
          <cell r="H15" t="str">
            <v>AFIG</v>
          </cell>
          <cell r="I15">
            <v>201</v>
          </cell>
          <cell r="J15" t="str">
            <v>AFIG W</v>
          </cell>
          <cell r="M15">
            <v>9001270</v>
          </cell>
          <cell r="O15">
            <v>2078</v>
          </cell>
          <cell r="P15" t="str">
            <v>WALSH S W</v>
          </cell>
          <cell r="Q15">
            <v>165000</v>
          </cell>
          <cell r="R15">
            <v>0</v>
          </cell>
          <cell r="S15">
            <v>165000</v>
          </cell>
          <cell r="T15">
            <v>100</v>
          </cell>
          <cell r="U15" t="str">
            <v>Application</v>
          </cell>
          <cell r="V15">
            <v>301</v>
          </cell>
          <cell r="W15" t="str">
            <v>Initial Assessment</v>
          </cell>
          <cell r="X15">
            <v>38586</v>
          </cell>
          <cell r="Y15">
            <v>8.75</v>
          </cell>
          <cell r="Z15">
            <v>0</v>
          </cell>
          <cell r="AA15">
            <v>0.8</v>
          </cell>
          <cell r="AB15">
            <v>9.5500000000000007</v>
          </cell>
          <cell r="AC15">
            <v>1393.43</v>
          </cell>
          <cell r="AD15">
            <v>103.77</v>
          </cell>
          <cell r="AE15">
            <v>38613</v>
          </cell>
          <cell r="AI15">
            <v>0</v>
          </cell>
          <cell r="AJ15">
            <v>38643</v>
          </cell>
          <cell r="AM15">
            <v>105</v>
          </cell>
          <cell r="AN15">
            <v>9</v>
          </cell>
          <cell r="AO15">
            <v>18</v>
          </cell>
          <cell r="AP15">
            <v>1</v>
          </cell>
          <cell r="AQ15" t="str">
            <v>NLS</v>
          </cell>
          <cell r="AR15" t="str">
            <v>NSW</v>
          </cell>
          <cell r="AS15" t="str">
            <v>S</v>
          </cell>
          <cell r="AT15" t="str">
            <v>PL</v>
          </cell>
          <cell r="AU15" t="str">
            <v>IT</v>
          </cell>
          <cell r="AV15" t="str">
            <v>SPLITLOAN</v>
          </cell>
          <cell r="AW15">
            <v>9001270</v>
          </cell>
          <cell r="AX15">
            <v>30</v>
          </cell>
          <cell r="AY15" t="str">
            <v>DLY</v>
          </cell>
          <cell r="AZ15" t="str">
            <v>N/A</v>
          </cell>
          <cell r="BA15">
            <v>0</v>
          </cell>
          <cell r="BB15">
            <v>0</v>
          </cell>
          <cell r="BC15">
            <v>0</v>
          </cell>
          <cell r="BF15" t="str">
            <v>POO</v>
          </cell>
          <cell r="BG15" t="str">
            <v>HLVR</v>
          </cell>
          <cell r="BH15" t="str">
            <v>NCM-W02</v>
          </cell>
        </row>
        <row r="16">
          <cell r="A16">
            <v>9002376</v>
          </cell>
          <cell r="B16">
            <v>1</v>
          </cell>
          <cell r="C16" t="str">
            <v>WMC</v>
          </cell>
          <cell r="D16" t="str">
            <v>NLA</v>
          </cell>
          <cell r="E16" t="str">
            <v>R</v>
          </cell>
          <cell r="F16" t="str">
            <v>VIC</v>
          </cell>
          <cell r="G16">
            <v>40003</v>
          </cell>
          <cell r="H16" t="str">
            <v>AFIG</v>
          </cell>
          <cell r="I16">
            <v>40008</v>
          </cell>
          <cell r="J16" t="str">
            <v>VIOLET</v>
          </cell>
          <cell r="M16">
            <v>9002376</v>
          </cell>
          <cell r="O16">
            <v>3858</v>
          </cell>
          <cell r="P16" t="str">
            <v>LEWIN J A</v>
          </cell>
          <cell r="Q16">
            <v>396000</v>
          </cell>
          <cell r="R16">
            <v>0</v>
          </cell>
          <cell r="S16">
            <v>396000</v>
          </cell>
          <cell r="T16">
            <v>100</v>
          </cell>
          <cell r="U16" t="str">
            <v>Application</v>
          </cell>
          <cell r="V16">
            <v>301</v>
          </cell>
          <cell r="W16" t="str">
            <v>Initial Assessment</v>
          </cell>
          <cell r="X16">
            <v>38861</v>
          </cell>
          <cell r="Y16">
            <v>7.55</v>
          </cell>
          <cell r="Z16">
            <v>1.1000000000000001</v>
          </cell>
          <cell r="AA16">
            <v>0.9</v>
          </cell>
          <cell r="AB16">
            <v>9.5500000000000007</v>
          </cell>
          <cell r="AC16">
            <v>3151.5</v>
          </cell>
          <cell r="AD16">
            <v>90</v>
          </cell>
          <cell r="AE16">
            <v>38891</v>
          </cell>
          <cell r="AI16">
            <v>0</v>
          </cell>
          <cell r="AJ16">
            <v>38921</v>
          </cell>
          <cell r="AM16">
            <v>106</v>
          </cell>
          <cell r="AN16">
            <v>6</v>
          </cell>
          <cell r="AO16">
            <v>23</v>
          </cell>
          <cell r="AP16">
            <v>1</v>
          </cell>
          <cell r="AQ16" t="str">
            <v>NLS</v>
          </cell>
          <cell r="AR16" t="str">
            <v>NSW</v>
          </cell>
          <cell r="AS16" t="str">
            <v>S</v>
          </cell>
          <cell r="AT16" t="str">
            <v>PL</v>
          </cell>
          <cell r="AU16" t="str">
            <v>IT</v>
          </cell>
          <cell r="AV16" t="str">
            <v>SPLITLOAN</v>
          </cell>
          <cell r="AW16">
            <v>9002376</v>
          </cell>
          <cell r="AX16">
            <v>30</v>
          </cell>
          <cell r="AY16" t="str">
            <v>DLY</v>
          </cell>
          <cell r="AZ16" t="str">
            <v>N/A</v>
          </cell>
          <cell r="BA16">
            <v>0</v>
          </cell>
          <cell r="BB16">
            <v>0</v>
          </cell>
          <cell r="BC16">
            <v>0</v>
          </cell>
          <cell r="BF16" t="str">
            <v>POO</v>
          </cell>
          <cell r="BG16" t="str">
            <v>Near Prime</v>
          </cell>
          <cell r="BH16" t="str">
            <v>NCM-W06</v>
          </cell>
        </row>
        <row r="17">
          <cell r="A17">
            <v>9000695</v>
          </cell>
          <cell r="B17">
            <v>1</v>
          </cell>
          <cell r="C17" t="str">
            <v>WMC</v>
          </cell>
          <cell r="D17" t="str">
            <v>PAY</v>
          </cell>
          <cell r="E17" t="str">
            <v>R</v>
          </cell>
          <cell r="F17" t="str">
            <v>NSW</v>
          </cell>
          <cell r="G17">
            <v>40003</v>
          </cell>
          <cell r="H17" t="str">
            <v>AFIG</v>
          </cell>
          <cell r="I17">
            <v>912</v>
          </cell>
          <cell r="J17" t="str">
            <v>WIZARD</v>
          </cell>
          <cell r="M17">
            <v>9000695</v>
          </cell>
          <cell r="O17">
            <v>1154</v>
          </cell>
          <cell r="P17" t="str">
            <v>BURLEY D N</v>
          </cell>
          <cell r="Q17">
            <v>175000</v>
          </cell>
          <cell r="R17">
            <v>0</v>
          </cell>
          <cell r="S17">
            <v>175000</v>
          </cell>
          <cell r="T17">
            <v>100</v>
          </cell>
          <cell r="U17" t="str">
            <v>Application</v>
          </cell>
          <cell r="V17">
            <v>401</v>
          </cell>
          <cell r="W17" t="str">
            <v>RMI - Application</v>
          </cell>
          <cell r="X17">
            <v>38449</v>
          </cell>
          <cell r="Y17">
            <v>7.55</v>
          </cell>
          <cell r="Z17">
            <v>0</v>
          </cell>
          <cell r="AA17">
            <v>0.49</v>
          </cell>
          <cell r="AB17">
            <v>8.0399999999999991</v>
          </cell>
          <cell r="AC17">
            <v>1288.97</v>
          </cell>
          <cell r="AD17">
            <v>100</v>
          </cell>
          <cell r="AE17">
            <v>38477</v>
          </cell>
          <cell r="AI17">
            <v>0</v>
          </cell>
          <cell r="AJ17">
            <v>38508</v>
          </cell>
          <cell r="AM17">
            <v>105</v>
          </cell>
          <cell r="AN17">
            <v>5</v>
          </cell>
          <cell r="AO17">
            <v>5</v>
          </cell>
          <cell r="AS17" t="str">
            <v>S</v>
          </cell>
          <cell r="AT17" t="str">
            <v>PL</v>
          </cell>
          <cell r="AU17" t="str">
            <v>IT</v>
          </cell>
          <cell r="AV17" t="str">
            <v>SPLITLOAN</v>
          </cell>
          <cell r="AW17" t="str">
            <v>-</v>
          </cell>
          <cell r="AX17">
            <v>30</v>
          </cell>
          <cell r="AY17" t="str">
            <v>DLY</v>
          </cell>
          <cell r="AZ17" t="str">
            <v>N/A</v>
          </cell>
          <cell r="BA17">
            <v>0</v>
          </cell>
          <cell r="BB17">
            <v>0</v>
          </cell>
          <cell r="BC17">
            <v>0</v>
          </cell>
          <cell r="BF17" t="str">
            <v>POO</v>
          </cell>
          <cell r="BG17" t="str">
            <v>HLVR</v>
          </cell>
          <cell r="BH17" t="str">
            <v>NCM-W02</v>
          </cell>
        </row>
        <row r="18">
          <cell r="A18">
            <v>9001098</v>
          </cell>
          <cell r="B18">
            <v>1</v>
          </cell>
          <cell r="C18" t="str">
            <v>WMC</v>
          </cell>
          <cell r="D18" t="str">
            <v>PAY</v>
          </cell>
          <cell r="E18" t="str">
            <v>R</v>
          </cell>
          <cell r="F18" t="str">
            <v>NSW</v>
          </cell>
          <cell r="G18">
            <v>40003</v>
          </cell>
          <cell r="H18" t="str">
            <v>AFIG</v>
          </cell>
          <cell r="I18">
            <v>40057</v>
          </cell>
          <cell r="J18" t="str">
            <v>MERIDIAN MTG</v>
          </cell>
          <cell r="M18">
            <v>9001098</v>
          </cell>
          <cell r="O18">
            <v>1812</v>
          </cell>
          <cell r="P18" t="str">
            <v>EMEH J N</v>
          </cell>
          <cell r="Q18">
            <v>500000</v>
          </cell>
          <cell r="R18">
            <v>0</v>
          </cell>
          <cell r="S18">
            <v>500000</v>
          </cell>
          <cell r="T18">
            <v>100</v>
          </cell>
          <cell r="U18" t="str">
            <v>Application</v>
          </cell>
          <cell r="V18">
            <v>401</v>
          </cell>
          <cell r="W18" t="str">
            <v>RMI - Application</v>
          </cell>
          <cell r="X18">
            <v>38559</v>
          </cell>
          <cell r="Y18">
            <v>7.8</v>
          </cell>
          <cell r="Z18">
            <v>0</v>
          </cell>
          <cell r="AA18">
            <v>0</v>
          </cell>
          <cell r="AB18">
            <v>7.8</v>
          </cell>
          <cell r="AC18">
            <v>3599.35</v>
          </cell>
          <cell r="AD18">
            <v>100</v>
          </cell>
          <cell r="AE18">
            <v>38586</v>
          </cell>
          <cell r="AI18">
            <v>0</v>
          </cell>
          <cell r="AJ18">
            <v>38617</v>
          </cell>
          <cell r="AM18">
            <v>105</v>
          </cell>
          <cell r="AN18">
            <v>8</v>
          </cell>
          <cell r="AO18">
            <v>22</v>
          </cell>
          <cell r="AP18">
            <v>1</v>
          </cell>
          <cell r="AQ18" t="str">
            <v>NLS</v>
          </cell>
          <cell r="AR18" t="str">
            <v>NSW</v>
          </cell>
          <cell r="AS18" t="str">
            <v>S</v>
          </cell>
          <cell r="AT18" t="str">
            <v>PL</v>
          </cell>
          <cell r="AU18" t="str">
            <v>IT</v>
          </cell>
          <cell r="AV18" t="str">
            <v>SPLITLOAN</v>
          </cell>
          <cell r="AW18" t="str">
            <v>-</v>
          </cell>
          <cell r="AX18">
            <v>30</v>
          </cell>
          <cell r="AY18" t="str">
            <v>DLY</v>
          </cell>
          <cell r="AZ18" t="str">
            <v>N/A</v>
          </cell>
          <cell r="BA18">
            <v>0</v>
          </cell>
          <cell r="BB18">
            <v>0</v>
          </cell>
          <cell r="BC18">
            <v>0</v>
          </cell>
          <cell r="BF18" t="str">
            <v>POO</v>
          </cell>
          <cell r="BG18" t="str">
            <v>HLVR</v>
          </cell>
          <cell r="BH18" t="str">
            <v>NCM-W02</v>
          </cell>
        </row>
        <row r="19">
          <cell r="A19">
            <v>9001585</v>
          </cell>
          <cell r="B19">
            <v>1</v>
          </cell>
          <cell r="D19" t="str">
            <v>NLA</v>
          </cell>
          <cell r="E19" t="str">
            <v>R</v>
          </cell>
          <cell r="F19" t="str">
            <v>NSW</v>
          </cell>
          <cell r="G19">
            <v>40003</v>
          </cell>
          <cell r="H19" t="str">
            <v>AFIG</v>
          </cell>
          <cell r="I19">
            <v>40057</v>
          </cell>
          <cell r="J19" t="str">
            <v>MERIDIAN MTG</v>
          </cell>
          <cell r="M19">
            <v>9001585</v>
          </cell>
          <cell r="O19">
            <v>2596</v>
          </cell>
          <cell r="P19" t="str">
            <v>SAVVAS C P</v>
          </cell>
          <cell r="Q19">
            <v>399000</v>
          </cell>
          <cell r="R19">
            <v>0</v>
          </cell>
          <cell r="S19">
            <v>399000</v>
          </cell>
          <cell r="T19">
            <v>100</v>
          </cell>
          <cell r="U19" t="str">
            <v>Application</v>
          </cell>
          <cell r="V19">
            <v>401</v>
          </cell>
          <cell r="W19" t="str">
            <v>RMI - Application</v>
          </cell>
          <cell r="X19">
            <v>38643</v>
          </cell>
          <cell r="Y19">
            <v>7.6</v>
          </cell>
          <cell r="Z19">
            <v>0</v>
          </cell>
          <cell r="AA19">
            <v>0.25</v>
          </cell>
          <cell r="AB19">
            <v>7.85</v>
          </cell>
          <cell r="AC19">
            <v>2886.11</v>
          </cell>
          <cell r="AD19">
            <v>76.73</v>
          </cell>
          <cell r="AE19">
            <v>38673</v>
          </cell>
          <cell r="AI19">
            <v>0</v>
          </cell>
          <cell r="AJ19">
            <v>38703</v>
          </cell>
          <cell r="AM19">
            <v>105</v>
          </cell>
          <cell r="AN19">
            <v>11</v>
          </cell>
          <cell r="AO19">
            <v>17</v>
          </cell>
          <cell r="AP19">
            <v>1</v>
          </cell>
          <cell r="AQ19" t="str">
            <v>NLS</v>
          </cell>
          <cell r="AR19" t="str">
            <v>NSW</v>
          </cell>
          <cell r="AS19" t="str">
            <v>S</v>
          </cell>
          <cell r="AT19" t="str">
            <v>PL</v>
          </cell>
          <cell r="AU19" t="str">
            <v>IT</v>
          </cell>
          <cell r="AV19" t="str">
            <v>SPLITLOAN</v>
          </cell>
          <cell r="AW19">
            <v>9001585</v>
          </cell>
          <cell r="AX19">
            <v>30</v>
          </cell>
          <cell r="AY19" t="str">
            <v>DLY</v>
          </cell>
          <cell r="AZ19" t="str">
            <v>N/A</v>
          </cell>
          <cell r="BA19">
            <v>0</v>
          </cell>
          <cell r="BB19">
            <v>0</v>
          </cell>
          <cell r="BC19">
            <v>0</v>
          </cell>
          <cell r="BF19" t="str">
            <v>POO</v>
          </cell>
          <cell r="BG19" t="str">
            <v>Near Prime</v>
          </cell>
          <cell r="BH19" t="str">
            <v>NCM-W06</v>
          </cell>
        </row>
        <row r="20">
          <cell r="A20">
            <v>9001659</v>
          </cell>
          <cell r="B20">
            <v>1</v>
          </cell>
          <cell r="D20" t="str">
            <v>PAY</v>
          </cell>
          <cell r="E20" t="str">
            <v>R</v>
          </cell>
          <cell r="F20" t="str">
            <v>QLD</v>
          </cell>
          <cell r="G20">
            <v>40003</v>
          </cell>
          <cell r="H20" t="str">
            <v>AFIG</v>
          </cell>
          <cell r="I20">
            <v>40051</v>
          </cell>
          <cell r="J20" t="str">
            <v>BMM PP</v>
          </cell>
          <cell r="M20">
            <v>9001659</v>
          </cell>
          <cell r="O20">
            <v>2716</v>
          </cell>
          <cell r="P20" t="str">
            <v>BERRY P E C</v>
          </cell>
          <cell r="Q20">
            <v>350000</v>
          </cell>
          <cell r="R20">
            <v>0</v>
          </cell>
          <cell r="S20">
            <v>350000</v>
          </cell>
          <cell r="T20">
            <v>100</v>
          </cell>
          <cell r="U20" t="str">
            <v>Application</v>
          </cell>
          <cell r="V20">
            <v>401</v>
          </cell>
          <cell r="W20" t="str">
            <v>RMI - Application</v>
          </cell>
          <cell r="X20">
            <v>38658</v>
          </cell>
          <cell r="Y20">
            <v>8</v>
          </cell>
          <cell r="Z20">
            <v>0</v>
          </cell>
          <cell r="AA20">
            <v>0</v>
          </cell>
          <cell r="AB20">
            <v>8</v>
          </cell>
          <cell r="AC20">
            <v>2333.33</v>
          </cell>
          <cell r="AD20">
            <v>100</v>
          </cell>
          <cell r="AE20">
            <v>38688</v>
          </cell>
          <cell r="AI20">
            <v>0</v>
          </cell>
          <cell r="AJ20">
            <v>38719</v>
          </cell>
          <cell r="AM20">
            <v>105</v>
          </cell>
          <cell r="AN20">
            <v>12</v>
          </cell>
          <cell r="AO20">
            <v>2</v>
          </cell>
          <cell r="AP20">
            <v>1</v>
          </cell>
          <cell r="AQ20" t="str">
            <v>NLS</v>
          </cell>
          <cell r="AR20" t="str">
            <v>NSW</v>
          </cell>
          <cell r="AS20" t="str">
            <v>S</v>
          </cell>
          <cell r="AT20" t="str">
            <v>PL</v>
          </cell>
          <cell r="AU20" t="str">
            <v>CN</v>
          </cell>
          <cell r="AV20" t="str">
            <v>SPLITCONS</v>
          </cell>
          <cell r="AW20">
            <v>9001659</v>
          </cell>
          <cell r="AX20">
            <v>30</v>
          </cell>
          <cell r="AY20" t="str">
            <v>DLY</v>
          </cell>
          <cell r="AZ20" t="str">
            <v>N/A</v>
          </cell>
          <cell r="BA20">
            <v>0</v>
          </cell>
          <cell r="BB20">
            <v>0</v>
          </cell>
          <cell r="BC20">
            <v>0</v>
          </cell>
          <cell r="BF20" t="str">
            <v>POO</v>
          </cell>
          <cell r="BG20" t="str">
            <v>HLVR</v>
          </cell>
          <cell r="BH20" t="str">
            <v>NCM-W02</v>
          </cell>
        </row>
        <row r="21">
          <cell r="A21">
            <v>9001660</v>
          </cell>
          <cell r="B21">
            <v>1</v>
          </cell>
          <cell r="C21" t="str">
            <v>WMC</v>
          </cell>
          <cell r="D21" t="str">
            <v>PAY</v>
          </cell>
          <cell r="E21" t="str">
            <v>R</v>
          </cell>
          <cell r="F21" t="str">
            <v>NSW</v>
          </cell>
          <cell r="G21">
            <v>40003</v>
          </cell>
          <cell r="H21" t="str">
            <v>AFIG</v>
          </cell>
          <cell r="I21">
            <v>201</v>
          </cell>
          <cell r="J21" t="str">
            <v>AFIG W</v>
          </cell>
          <cell r="M21">
            <v>9001660</v>
          </cell>
          <cell r="O21">
            <v>2717</v>
          </cell>
          <cell r="P21" t="str">
            <v>KUMAR R</v>
          </cell>
          <cell r="Q21">
            <v>400000</v>
          </cell>
          <cell r="R21">
            <v>0</v>
          </cell>
          <cell r="S21">
            <v>400000</v>
          </cell>
          <cell r="T21">
            <v>100</v>
          </cell>
          <cell r="U21" t="str">
            <v>Application</v>
          </cell>
          <cell r="V21">
            <v>401</v>
          </cell>
          <cell r="W21" t="str">
            <v>RMI - Application</v>
          </cell>
          <cell r="X21">
            <v>38716</v>
          </cell>
          <cell r="Y21">
            <v>7.75</v>
          </cell>
          <cell r="Z21">
            <v>0</v>
          </cell>
          <cell r="AA21">
            <v>0</v>
          </cell>
          <cell r="AB21">
            <v>7.75</v>
          </cell>
          <cell r="AC21">
            <v>2865.65</v>
          </cell>
          <cell r="AD21">
            <v>0</v>
          </cell>
          <cell r="AE21">
            <v>38688</v>
          </cell>
          <cell r="AI21">
            <v>0</v>
          </cell>
          <cell r="AJ21">
            <v>38719</v>
          </cell>
          <cell r="AM21">
            <v>105</v>
          </cell>
          <cell r="AN21">
            <v>12</v>
          </cell>
          <cell r="AO21">
            <v>2</v>
          </cell>
          <cell r="AP21">
            <v>1</v>
          </cell>
          <cell r="AQ21" t="str">
            <v>NLS</v>
          </cell>
          <cell r="AR21" t="str">
            <v>NSW</v>
          </cell>
          <cell r="AS21" t="str">
            <v>S</v>
          </cell>
          <cell r="AT21" t="str">
            <v>PL</v>
          </cell>
          <cell r="AU21" t="str">
            <v>IT</v>
          </cell>
          <cell r="AV21" t="str">
            <v>SPLITLOAN</v>
          </cell>
          <cell r="AW21" t="str">
            <v>-</v>
          </cell>
          <cell r="AX21">
            <v>30</v>
          </cell>
          <cell r="AY21" t="str">
            <v>DLY</v>
          </cell>
          <cell r="AZ21" t="str">
            <v>N/A</v>
          </cell>
          <cell r="BA21">
            <v>0</v>
          </cell>
          <cell r="BB21">
            <v>0</v>
          </cell>
          <cell r="BC21">
            <v>0</v>
          </cell>
          <cell r="BF21" t="str">
            <v>POO</v>
          </cell>
          <cell r="BG21" t="str">
            <v>HLVR</v>
          </cell>
          <cell r="BH21" t="str">
            <v>NCM-W02</v>
          </cell>
        </row>
        <row r="22">
          <cell r="A22">
            <v>9001726</v>
          </cell>
          <cell r="B22">
            <v>1</v>
          </cell>
          <cell r="C22" t="str">
            <v>WMC</v>
          </cell>
          <cell r="D22" t="str">
            <v>NLA</v>
          </cell>
          <cell r="E22" t="str">
            <v>R</v>
          </cell>
          <cell r="F22" t="str">
            <v>NSW</v>
          </cell>
          <cell r="G22">
            <v>40003</v>
          </cell>
          <cell r="H22" t="str">
            <v>AFIG</v>
          </cell>
          <cell r="I22">
            <v>201</v>
          </cell>
          <cell r="J22" t="str">
            <v>AFIG W</v>
          </cell>
          <cell r="M22">
            <v>9001726</v>
          </cell>
          <cell r="O22">
            <v>2824</v>
          </cell>
          <cell r="P22" t="str">
            <v>PANETTA F R</v>
          </cell>
          <cell r="Q22">
            <v>367650</v>
          </cell>
          <cell r="R22">
            <v>0</v>
          </cell>
          <cell r="S22">
            <v>367650</v>
          </cell>
          <cell r="T22">
            <v>100</v>
          </cell>
          <cell r="U22" t="str">
            <v>Application</v>
          </cell>
          <cell r="V22">
            <v>401</v>
          </cell>
          <cell r="W22" t="str">
            <v>RMI - Application</v>
          </cell>
          <cell r="X22">
            <v>38674</v>
          </cell>
          <cell r="Y22">
            <v>8.8000000000000007</v>
          </cell>
          <cell r="Z22">
            <v>1.25</v>
          </cell>
          <cell r="AA22">
            <v>0</v>
          </cell>
          <cell r="AB22">
            <v>8.8000000000000007</v>
          </cell>
          <cell r="AC22">
            <v>2696.1</v>
          </cell>
          <cell r="AD22">
            <v>95</v>
          </cell>
          <cell r="AE22">
            <v>38703</v>
          </cell>
          <cell r="AI22">
            <v>0</v>
          </cell>
          <cell r="AJ22">
            <v>38734</v>
          </cell>
          <cell r="AM22">
            <v>105</v>
          </cell>
          <cell r="AN22">
            <v>12</v>
          </cell>
          <cell r="AO22">
            <v>17</v>
          </cell>
          <cell r="AP22">
            <v>1</v>
          </cell>
          <cell r="AQ22" t="str">
            <v>NLS</v>
          </cell>
          <cell r="AR22" t="str">
            <v>NSW</v>
          </cell>
          <cell r="AS22" t="str">
            <v>S</v>
          </cell>
          <cell r="AT22" t="str">
            <v>PL</v>
          </cell>
          <cell r="AU22" t="str">
            <v>IT</v>
          </cell>
          <cell r="AV22" t="str">
            <v>SPLITLOAN</v>
          </cell>
          <cell r="AW22">
            <v>9001726</v>
          </cell>
          <cell r="AX22">
            <v>20</v>
          </cell>
          <cell r="AY22" t="str">
            <v>DLY</v>
          </cell>
          <cell r="AZ22" t="str">
            <v>N/A</v>
          </cell>
          <cell r="BA22">
            <v>0</v>
          </cell>
          <cell r="BB22">
            <v>0</v>
          </cell>
          <cell r="BC22">
            <v>0</v>
          </cell>
          <cell r="BF22" t="str">
            <v>POO</v>
          </cell>
          <cell r="BG22" t="str">
            <v>Near Prime</v>
          </cell>
          <cell r="BH22" t="str">
            <v>NCM-W06</v>
          </cell>
        </row>
        <row r="23">
          <cell r="A23">
            <v>9001735</v>
          </cell>
          <cell r="B23">
            <v>1</v>
          </cell>
          <cell r="C23" t="str">
            <v>WMC</v>
          </cell>
          <cell r="D23" t="str">
            <v>PAY</v>
          </cell>
          <cell r="E23" t="str">
            <v>R</v>
          </cell>
          <cell r="F23" t="str">
            <v>NSW</v>
          </cell>
          <cell r="G23">
            <v>40003</v>
          </cell>
          <cell r="H23" t="str">
            <v>AFIG</v>
          </cell>
          <cell r="I23">
            <v>40094</v>
          </cell>
          <cell r="J23" t="str">
            <v>MMA LOANMGT SP2</v>
          </cell>
          <cell r="M23">
            <v>9001735</v>
          </cell>
          <cell r="O23">
            <v>2842</v>
          </cell>
          <cell r="P23" t="str">
            <v>SALIBA G</v>
          </cell>
          <cell r="Q23">
            <v>350000</v>
          </cell>
          <cell r="R23">
            <v>0</v>
          </cell>
          <cell r="S23">
            <v>350000</v>
          </cell>
          <cell r="T23">
            <v>100</v>
          </cell>
          <cell r="U23" t="str">
            <v>Application</v>
          </cell>
          <cell r="V23">
            <v>401</v>
          </cell>
          <cell r="W23" t="str">
            <v>RMI - Application</v>
          </cell>
          <cell r="X23">
            <v>38707</v>
          </cell>
          <cell r="Y23">
            <v>7.75</v>
          </cell>
          <cell r="Z23">
            <v>0</v>
          </cell>
          <cell r="AA23">
            <v>0</v>
          </cell>
          <cell r="AB23">
            <v>7.75</v>
          </cell>
          <cell r="AC23">
            <v>2507.44</v>
          </cell>
          <cell r="AD23">
            <v>100</v>
          </cell>
          <cell r="AE23">
            <v>38704</v>
          </cell>
          <cell r="AI23">
            <v>0</v>
          </cell>
          <cell r="AJ23">
            <v>38735</v>
          </cell>
          <cell r="AM23">
            <v>105</v>
          </cell>
          <cell r="AN23">
            <v>12</v>
          </cell>
          <cell r="AO23">
            <v>18</v>
          </cell>
          <cell r="AS23" t="str">
            <v>S</v>
          </cell>
          <cell r="AT23" t="str">
            <v>PL</v>
          </cell>
          <cell r="AU23" t="str">
            <v>IT</v>
          </cell>
          <cell r="AV23" t="str">
            <v>SPLITLOAN</v>
          </cell>
          <cell r="AW23" t="str">
            <v>-</v>
          </cell>
          <cell r="AX23">
            <v>30</v>
          </cell>
          <cell r="AY23" t="str">
            <v>DLY</v>
          </cell>
          <cell r="AZ23" t="str">
            <v>N/A</v>
          </cell>
          <cell r="BA23">
            <v>0</v>
          </cell>
          <cell r="BB23">
            <v>0</v>
          </cell>
          <cell r="BC23">
            <v>0</v>
          </cell>
          <cell r="BF23" t="str">
            <v>POO</v>
          </cell>
          <cell r="BG23" t="str">
            <v>HLVR</v>
          </cell>
          <cell r="BH23" t="str">
            <v>NCM-W02</v>
          </cell>
        </row>
        <row r="24">
          <cell r="A24">
            <v>9001739</v>
          </cell>
          <cell r="B24">
            <v>1</v>
          </cell>
          <cell r="C24" t="str">
            <v>WMC</v>
          </cell>
          <cell r="D24" t="str">
            <v>PAY</v>
          </cell>
          <cell r="E24" t="str">
            <v>R</v>
          </cell>
          <cell r="F24" t="str">
            <v>NSW</v>
          </cell>
          <cell r="G24">
            <v>40003</v>
          </cell>
          <cell r="H24" t="str">
            <v>AFIG</v>
          </cell>
          <cell r="I24">
            <v>912</v>
          </cell>
          <cell r="J24" t="str">
            <v>WIZARD</v>
          </cell>
          <cell r="M24">
            <v>9001739</v>
          </cell>
          <cell r="O24">
            <v>2849</v>
          </cell>
          <cell r="P24" t="str">
            <v>HAYEK R</v>
          </cell>
          <cell r="Q24">
            <v>285000</v>
          </cell>
          <cell r="R24">
            <v>0</v>
          </cell>
          <cell r="S24">
            <v>285000</v>
          </cell>
          <cell r="T24">
            <v>100</v>
          </cell>
          <cell r="U24" t="str">
            <v>Application</v>
          </cell>
          <cell r="V24">
            <v>401</v>
          </cell>
          <cell r="W24" t="str">
            <v>RMI - Application</v>
          </cell>
          <cell r="X24">
            <v>38678</v>
          </cell>
          <cell r="Y24">
            <v>7.55</v>
          </cell>
          <cell r="Z24">
            <v>0</v>
          </cell>
          <cell r="AA24">
            <v>0.49</v>
          </cell>
          <cell r="AB24">
            <v>8.0399999999999991</v>
          </cell>
          <cell r="AC24">
            <v>2099.1799999999998</v>
          </cell>
          <cell r="AD24">
            <v>100</v>
          </cell>
          <cell r="AE24">
            <v>38707</v>
          </cell>
          <cell r="AI24">
            <v>0</v>
          </cell>
          <cell r="AJ24">
            <v>38738</v>
          </cell>
          <cell r="AM24">
            <v>105</v>
          </cell>
          <cell r="AN24">
            <v>12</v>
          </cell>
          <cell r="AO24">
            <v>21</v>
          </cell>
          <cell r="AP24">
            <v>1</v>
          </cell>
          <cell r="AQ24" t="str">
            <v>NLS</v>
          </cell>
          <cell r="AR24" t="str">
            <v>NSW</v>
          </cell>
          <cell r="AS24" t="str">
            <v>S</v>
          </cell>
          <cell r="AT24" t="str">
            <v>PL</v>
          </cell>
          <cell r="AU24" t="str">
            <v>IT</v>
          </cell>
          <cell r="AV24" t="str">
            <v>SPLITLOAN</v>
          </cell>
          <cell r="AW24" t="str">
            <v>TBA</v>
          </cell>
          <cell r="AX24">
            <v>30</v>
          </cell>
          <cell r="AY24" t="str">
            <v>DLY</v>
          </cell>
          <cell r="AZ24" t="str">
            <v>N/A</v>
          </cell>
          <cell r="BA24">
            <v>0</v>
          </cell>
          <cell r="BB24">
            <v>0</v>
          </cell>
          <cell r="BC24">
            <v>0</v>
          </cell>
          <cell r="BF24" t="str">
            <v>POO</v>
          </cell>
          <cell r="BG24" t="str">
            <v>HLVR</v>
          </cell>
          <cell r="BH24" t="str">
            <v>NCM-W02</v>
          </cell>
        </row>
        <row r="25">
          <cell r="A25">
            <v>9001749</v>
          </cell>
          <cell r="B25">
            <v>1</v>
          </cell>
          <cell r="C25" t="str">
            <v>WMC</v>
          </cell>
          <cell r="D25" t="str">
            <v>PAY</v>
          </cell>
          <cell r="E25" t="str">
            <v>R</v>
          </cell>
          <cell r="F25" t="str">
            <v>NSW</v>
          </cell>
          <cell r="G25">
            <v>40003</v>
          </cell>
          <cell r="H25" t="str">
            <v>AFIG</v>
          </cell>
          <cell r="I25">
            <v>201</v>
          </cell>
          <cell r="J25" t="str">
            <v>AFIG W</v>
          </cell>
          <cell r="M25">
            <v>9001749</v>
          </cell>
          <cell r="O25">
            <v>2864</v>
          </cell>
          <cell r="P25" t="str">
            <v>BURTON D R</v>
          </cell>
          <cell r="Q25">
            <v>200000</v>
          </cell>
          <cell r="R25">
            <v>0</v>
          </cell>
          <cell r="S25">
            <v>200000</v>
          </cell>
          <cell r="T25">
            <v>100</v>
          </cell>
          <cell r="U25" t="str">
            <v>Application</v>
          </cell>
          <cell r="V25">
            <v>401</v>
          </cell>
          <cell r="W25" t="str">
            <v>RMI - Application</v>
          </cell>
          <cell r="X25">
            <v>38681</v>
          </cell>
          <cell r="Y25">
            <v>7.75</v>
          </cell>
          <cell r="Z25">
            <v>0</v>
          </cell>
          <cell r="AA25">
            <v>0</v>
          </cell>
          <cell r="AB25">
            <v>7.75</v>
          </cell>
          <cell r="AC25">
            <v>1432.82</v>
          </cell>
          <cell r="AD25">
            <v>100</v>
          </cell>
          <cell r="AE25">
            <v>38709</v>
          </cell>
          <cell r="AI25">
            <v>0</v>
          </cell>
          <cell r="AJ25">
            <v>38740</v>
          </cell>
          <cell r="AM25">
            <v>105</v>
          </cell>
          <cell r="AN25">
            <v>12</v>
          </cell>
          <cell r="AO25">
            <v>23</v>
          </cell>
          <cell r="AP25">
            <v>1</v>
          </cell>
          <cell r="AQ25" t="str">
            <v>NLS</v>
          </cell>
          <cell r="AR25" t="str">
            <v>NSW</v>
          </cell>
          <cell r="AS25" t="str">
            <v>S</v>
          </cell>
          <cell r="AT25" t="str">
            <v>PL</v>
          </cell>
          <cell r="AU25" t="str">
            <v>IT</v>
          </cell>
          <cell r="AV25" t="str">
            <v>SPLITLOAN</v>
          </cell>
          <cell r="AW25" t="str">
            <v>-</v>
          </cell>
          <cell r="AX25">
            <v>30</v>
          </cell>
          <cell r="AY25" t="str">
            <v>DLY</v>
          </cell>
          <cell r="AZ25" t="str">
            <v>N/A</v>
          </cell>
          <cell r="BA25">
            <v>0</v>
          </cell>
          <cell r="BB25">
            <v>0</v>
          </cell>
          <cell r="BC25">
            <v>0</v>
          </cell>
          <cell r="BF25" t="str">
            <v>POO</v>
          </cell>
          <cell r="BG25" t="str">
            <v>HLVR</v>
          </cell>
          <cell r="BH25" t="str">
            <v>NCM-W02</v>
          </cell>
        </row>
        <row r="26">
          <cell r="A26">
            <v>9001792</v>
          </cell>
          <cell r="B26">
            <v>1</v>
          </cell>
          <cell r="D26" t="str">
            <v>PAY</v>
          </cell>
          <cell r="E26" t="str">
            <v>R</v>
          </cell>
          <cell r="F26" t="str">
            <v>QLD</v>
          </cell>
          <cell r="G26">
            <v>40003</v>
          </cell>
          <cell r="H26" t="str">
            <v>AFIG</v>
          </cell>
          <cell r="I26">
            <v>40051</v>
          </cell>
          <cell r="J26" t="str">
            <v>BMM PP</v>
          </cell>
          <cell r="M26">
            <v>9001792</v>
          </cell>
          <cell r="O26">
            <v>2930</v>
          </cell>
          <cell r="P26" t="str">
            <v>BOYD M C</v>
          </cell>
          <cell r="Q26">
            <v>321000</v>
          </cell>
          <cell r="R26">
            <v>0</v>
          </cell>
          <cell r="S26">
            <v>321000</v>
          </cell>
          <cell r="T26">
            <v>100</v>
          </cell>
          <cell r="U26" t="str">
            <v>Application</v>
          </cell>
          <cell r="V26">
            <v>401</v>
          </cell>
          <cell r="W26" t="str">
            <v>RMI - Application</v>
          </cell>
          <cell r="X26">
            <v>38695</v>
          </cell>
          <cell r="Y26">
            <v>7.75</v>
          </cell>
          <cell r="Z26">
            <v>0</v>
          </cell>
          <cell r="AA26">
            <v>0</v>
          </cell>
          <cell r="AB26">
            <v>7.75</v>
          </cell>
          <cell r="AC26">
            <v>2299.6799999999998</v>
          </cell>
          <cell r="AD26">
            <v>101.9</v>
          </cell>
          <cell r="AE26">
            <v>38723</v>
          </cell>
          <cell r="AI26">
            <v>0</v>
          </cell>
          <cell r="AJ26">
            <v>38754</v>
          </cell>
          <cell r="AM26">
            <v>106</v>
          </cell>
          <cell r="AN26">
            <v>1</v>
          </cell>
          <cell r="AO26">
            <v>6</v>
          </cell>
          <cell r="AP26">
            <v>1</v>
          </cell>
          <cell r="AQ26" t="str">
            <v>NLS</v>
          </cell>
          <cell r="AR26" t="str">
            <v>NSW</v>
          </cell>
          <cell r="AS26" t="str">
            <v>S</v>
          </cell>
          <cell r="AT26" t="str">
            <v>PL</v>
          </cell>
          <cell r="AU26" t="str">
            <v>IT</v>
          </cell>
          <cell r="AV26" t="str">
            <v>SPLITLOAN</v>
          </cell>
          <cell r="AW26" t="str">
            <v>-</v>
          </cell>
          <cell r="AX26">
            <v>30</v>
          </cell>
          <cell r="AY26" t="str">
            <v>DLY</v>
          </cell>
          <cell r="AZ26" t="str">
            <v>N/A</v>
          </cell>
          <cell r="BA26">
            <v>0</v>
          </cell>
          <cell r="BB26">
            <v>0</v>
          </cell>
          <cell r="BC26">
            <v>0</v>
          </cell>
          <cell r="BF26" t="str">
            <v>POO</v>
          </cell>
          <cell r="BG26" t="str">
            <v>HLVR</v>
          </cell>
          <cell r="BH26" t="str">
            <v>NCM-W02</v>
          </cell>
        </row>
        <row r="27">
          <cell r="A27">
            <v>9001805</v>
          </cell>
          <cell r="B27">
            <v>1</v>
          </cell>
          <cell r="D27" t="str">
            <v>PAY</v>
          </cell>
          <cell r="E27" t="str">
            <v>R</v>
          </cell>
          <cell r="F27" t="str">
            <v>NSW</v>
          </cell>
          <cell r="G27">
            <v>40003</v>
          </cell>
          <cell r="H27" t="str">
            <v>AFIG</v>
          </cell>
          <cell r="I27">
            <v>201</v>
          </cell>
          <cell r="J27" t="str">
            <v>AFIG W</v>
          </cell>
          <cell r="M27">
            <v>9001805</v>
          </cell>
          <cell r="O27">
            <v>2954</v>
          </cell>
          <cell r="P27" t="str">
            <v>LANE C</v>
          </cell>
          <cell r="Q27">
            <v>380000</v>
          </cell>
          <cell r="R27">
            <v>0</v>
          </cell>
          <cell r="S27">
            <v>380000</v>
          </cell>
          <cell r="T27">
            <v>100</v>
          </cell>
          <cell r="U27" t="str">
            <v>Application</v>
          </cell>
          <cell r="V27">
            <v>401</v>
          </cell>
          <cell r="W27" t="str">
            <v>RMI - Application</v>
          </cell>
          <cell r="X27">
            <v>38698</v>
          </cell>
          <cell r="Y27">
            <v>7.75</v>
          </cell>
          <cell r="Z27">
            <v>0</v>
          </cell>
          <cell r="AA27">
            <v>0</v>
          </cell>
          <cell r="AB27">
            <v>7.75</v>
          </cell>
          <cell r="AC27">
            <v>2722.37</v>
          </cell>
          <cell r="AD27">
            <v>100</v>
          </cell>
          <cell r="AE27">
            <v>38726</v>
          </cell>
          <cell r="AI27">
            <v>0</v>
          </cell>
          <cell r="AJ27">
            <v>38757</v>
          </cell>
          <cell r="AM27">
            <v>106</v>
          </cell>
          <cell r="AN27">
            <v>1</v>
          </cell>
          <cell r="AO27">
            <v>9</v>
          </cell>
          <cell r="AP27">
            <v>1</v>
          </cell>
          <cell r="AQ27" t="str">
            <v>NLS</v>
          </cell>
          <cell r="AR27" t="str">
            <v>NSW</v>
          </cell>
          <cell r="AS27" t="str">
            <v>S</v>
          </cell>
          <cell r="AT27" t="str">
            <v>PL</v>
          </cell>
          <cell r="AU27" t="str">
            <v>IT</v>
          </cell>
          <cell r="AV27" t="str">
            <v>SPLITLOAN</v>
          </cell>
          <cell r="AW27">
            <v>9001805</v>
          </cell>
          <cell r="AX27">
            <v>30</v>
          </cell>
          <cell r="AY27" t="str">
            <v>DLY</v>
          </cell>
          <cell r="AZ27" t="str">
            <v>N/A</v>
          </cell>
          <cell r="BA27">
            <v>0</v>
          </cell>
          <cell r="BB27">
            <v>0</v>
          </cell>
          <cell r="BC27">
            <v>0</v>
          </cell>
          <cell r="BF27" t="str">
            <v>POO</v>
          </cell>
          <cell r="BG27" t="str">
            <v>HLVR</v>
          </cell>
          <cell r="BH27" t="str">
            <v>NCM-W02</v>
          </cell>
        </row>
        <row r="28">
          <cell r="A28">
            <v>9001826</v>
          </cell>
          <cell r="B28">
            <v>1</v>
          </cell>
          <cell r="D28" t="str">
            <v>NLA</v>
          </cell>
          <cell r="E28" t="str">
            <v>R</v>
          </cell>
          <cell r="F28" t="str">
            <v>NSW</v>
          </cell>
          <cell r="G28">
            <v>40003</v>
          </cell>
          <cell r="H28" t="str">
            <v>AFIG</v>
          </cell>
          <cell r="I28">
            <v>40025</v>
          </cell>
          <cell r="J28" t="str">
            <v>ADVEST SPP</v>
          </cell>
          <cell r="M28">
            <v>9001826</v>
          </cell>
          <cell r="O28">
            <v>2984</v>
          </cell>
          <cell r="P28" t="str">
            <v>VAN GORCOM K M</v>
          </cell>
          <cell r="Q28">
            <v>213750</v>
          </cell>
          <cell r="R28">
            <v>0</v>
          </cell>
          <cell r="S28">
            <v>213750</v>
          </cell>
          <cell r="T28">
            <v>100</v>
          </cell>
          <cell r="U28" t="str">
            <v>Application</v>
          </cell>
          <cell r="V28">
            <v>401</v>
          </cell>
          <cell r="W28" t="str">
            <v>RMI - Application</v>
          </cell>
          <cell r="X28">
            <v>38702</v>
          </cell>
          <cell r="Y28">
            <v>8.8000000000000007</v>
          </cell>
          <cell r="Z28">
            <v>1.25</v>
          </cell>
          <cell r="AA28">
            <v>0</v>
          </cell>
          <cell r="AB28">
            <v>8.8000000000000007</v>
          </cell>
          <cell r="AC28">
            <v>1689.21</v>
          </cell>
          <cell r="AD28">
            <v>95</v>
          </cell>
          <cell r="AE28">
            <v>38732</v>
          </cell>
          <cell r="AI28">
            <v>0</v>
          </cell>
          <cell r="AJ28">
            <v>38763</v>
          </cell>
          <cell r="AM28">
            <v>106</v>
          </cell>
          <cell r="AN28">
            <v>1</v>
          </cell>
          <cell r="AO28">
            <v>15</v>
          </cell>
          <cell r="AP28">
            <v>1</v>
          </cell>
          <cell r="AQ28" t="str">
            <v>NLS</v>
          </cell>
          <cell r="AR28" t="str">
            <v>NSW</v>
          </cell>
          <cell r="AS28" t="str">
            <v>S</v>
          </cell>
          <cell r="AT28" t="str">
            <v>PL</v>
          </cell>
          <cell r="AU28" t="str">
            <v>IT</v>
          </cell>
          <cell r="AV28" t="str">
            <v>SPLITLOAN</v>
          </cell>
          <cell r="AW28">
            <v>9001826</v>
          </cell>
          <cell r="AX28">
            <v>30</v>
          </cell>
          <cell r="AY28" t="str">
            <v>DLY</v>
          </cell>
          <cell r="AZ28" t="str">
            <v>N/A</v>
          </cell>
          <cell r="BA28">
            <v>0</v>
          </cell>
          <cell r="BB28">
            <v>0</v>
          </cell>
          <cell r="BC28">
            <v>0</v>
          </cell>
          <cell r="BF28" t="str">
            <v>POO</v>
          </cell>
          <cell r="BG28" t="str">
            <v>Near Prime</v>
          </cell>
          <cell r="BH28" t="str">
            <v>NCM-W06</v>
          </cell>
        </row>
        <row r="29">
          <cell r="A29">
            <v>9001829</v>
          </cell>
          <cell r="B29">
            <v>1</v>
          </cell>
          <cell r="D29" t="str">
            <v>NLA</v>
          </cell>
          <cell r="E29" t="str">
            <v>R</v>
          </cell>
          <cell r="F29" t="str">
            <v>NSW</v>
          </cell>
          <cell r="G29">
            <v>40003</v>
          </cell>
          <cell r="H29" t="str">
            <v>AFIG</v>
          </cell>
          <cell r="I29">
            <v>201</v>
          </cell>
          <cell r="J29" t="str">
            <v>AFIG W</v>
          </cell>
          <cell r="M29">
            <v>9001829</v>
          </cell>
          <cell r="O29">
            <v>2988</v>
          </cell>
          <cell r="P29" t="str">
            <v>MULLER I J</v>
          </cell>
          <cell r="Q29">
            <v>303000</v>
          </cell>
          <cell r="R29">
            <v>0</v>
          </cell>
          <cell r="S29">
            <v>303000</v>
          </cell>
          <cell r="T29">
            <v>100</v>
          </cell>
          <cell r="U29" t="str">
            <v>Application</v>
          </cell>
          <cell r="V29">
            <v>401</v>
          </cell>
          <cell r="W29" t="str">
            <v>RMI - Application</v>
          </cell>
          <cell r="X29">
            <v>38702</v>
          </cell>
          <cell r="Y29">
            <v>8.1</v>
          </cell>
          <cell r="Z29">
            <v>0.55000000000000004</v>
          </cell>
          <cell r="AA29">
            <v>0</v>
          </cell>
          <cell r="AB29">
            <v>8.1</v>
          </cell>
          <cell r="AC29">
            <v>2913.15</v>
          </cell>
          <cell r="AD29">
            <v>77.69</v>
          </cell>
          <cell r="AE29">
            <v>38732</v>
          </cell>
          <cell r="AI29">
            <v>0</v>
          </cell>
          <cell r="AJ29">
            <v>38763</v>
          </cell>
          <cell r="AM29">
            <v>106</v>
          </cell>
          <cell r="AN29">
            <v>1</v>
          </cell>
          <cell r="AO29">
            <v>15</v>
          </cell>
          <cell r="AP29">
            <v>1</v>
          </cell>
          <cell r="AQ29" t="str">
            <v>NLS</v>
          </cell>
          <cell r="AR29" t="str">
            <v>NSW</v>
          </cell>
          <cell r="AS29" t="str">
            <v>S</v>
          </cell>
          <cell r="AT29" t="str">
            <v>PL</v>
          </cell>
          <cell r="AU29" t="str">
            <v>IT</v>
          </cell>
          <cell r="AV29" t="str">
            <v>SPLITLOAN</v>
          </cell>
          <cell r="AW29">
            <v>9001829</v>
          </cell>
          <cell r="AX29">
            <v>15</v>
          </cell>
          <cell r="AY29" t="str">
            <v>DLY</v>
          </cell>
          <cell r="AZ29" t="str">
            <v>N/A</v>
          </cell>
          <cell r="BA29">
            <v>0</v>
          </cell>
          <cell r="BB29">
            <v>0</v>
          </cell>
          <cell r="BC29">
            <v>0</v>
          </cell>
          <cell r="BF29" t="str">
            <v>ROO</v>
          </cell>
          <cell r="BG29" t="str">
            <v>Near Prime</v>
          </cell>
          <cell r="BH29" t="str">
            <v>NCM-W06</v>
          </cell>
        </row>
        <row r="30">
          <cell r="A30">
            <v>9001830</v>
          </cell>
          <cell r="B30">
            <v>1</v>
          </cell>
          <cell r="C30" t="str">
            <v>WMC</v>
          </cell>
          <cell r="D30" t="str">
            <v>PAY</v>
          </cell>
          <cell r="E30" t="str">
            <v>R</v>
          </cell>
          <cell r="F30" t="str">
            <v>NSW</v>
          </cell>
          <cell r="G30">
            <v>40003</v>
          </cell>
          <cell r="H30" t="str">
            <v>AFIG</v>
          </cell>
          <cell r="I30">
            <v>201</v>
          </cell>
          <cell r="J30" t="str">
            <v>AFIG W</v>
          </cell>
          <cell r="M30">
            <v>9001830</v>
          </cell>
          <cell r="O30">
            <v>2989</v>
          </cell>
          <cell r="P30" t="str">
            <v>ALFRED A B</v>
          </cell>
          <cell r="Q30">
            <v>310000</v>
          </cell>
          <cell r="R30">
            <v>0</v>
          </cell>
          <cell r="S30">
            <v>310000</v>
          </cell>
          <cell r="T30">
            <v>100</v>
          </cell>
          <cell r="U30" t="str">
            <v>Application</v>
          </cell>
          <cell r="V30">
            <v>401</v>
          </cell>
          <cell r="W30" t="str">
            <v>RMI - Application</v>
          </cell>
          <cell r="X30">
            <v>38735</v>
          </cell>
          <cell r="Y30">
            <v>7.75</v>
          </cell>
          <cell r="Z30">
            <v>0</v>
          </cell>
          <cell r="AA30">
            <v>0</v>
          </cell>
          <cell r="AB30">
            <v>7.75</v>
          </cell>
          <cell r="AC30">
            <v>2220.88</v>
          </cell>
          <cell r="AD30">
            <v>100</v>
          </cell>
          <cell r="AE30">
            <v>38733</v>
          </cell>
          <cell r="AI30">
            <v>0</v>
          </cell>
          <cell r="AJ30">
            <v>38764</v>
          </cell>
          <cell r="AM30">
            <v>106</v>
          </cell>
          <cell r="AN30">
            <v>1</v>
          </cell>
          <cell r="AO30">
            <v>16</v>
          </cell>
          <cell r="AP30">
            <v>1</v>
          </cell>
          <cell r="AQ30" t="str">
            <v>NLS</v>
          </cell>
          <cell r="AR30" t="str">
            <v>NSW</v>
          </cell>
          <cell r="AS30" t="str">
            <v>S</v>
          </cell>
          <cell r="AT30" t="str">
            <v>PL</v>
          </cell>
          <cell r="AU30" t="str">
            <v>IT</v>
          </cell>
          <cell r="AV30" t="str">
            <v>SPLITLOAN</v>
          </cell>
          <cell r="AW30">
            <v>9001830</v>
          </cell>
          <cell r="AX30">
            <v>30</v>
          </cell>
          <cell r="AY30" t="str">
            <v>DLY</v>
          </cell>
          <cell r="AZ30" t="str">
            <v>N/A</v>
          </cell>
          <cell r="BA30">
            <v>0</v>
          </cell>
          <cell r="BB30">
            <v>0</v>
          </cell>
          <cell r="BC30">
            <v>0</v>
          </cell>
          <cell r="BF30" t="str">
            <v>POO</v>
          </cell>
          <cell r="BG30" t="str">
            <v>HLVR</v>
          </cell>
          <cell r="BH30" t="str">
            <v>NCM-W02</v>
          </cell>
        </row>
        <row r="31">
          <cell r="A31">
            <v>9001841</v>
          </cell>
          <cell r="B31">
            <v>1</v>
          </cell>
          <cell r="D31" t="str">
            <v>PAY</v>
          </cell>
          <cell r="E31" t="str">
            <v>R</v>
          </cell>
          <cell r="F31" t="str">
            <v>NSW</v>
          </cell>
          <cell r="G31">
            <v>40003</v>
          </cell>
          <cell r="H31" t="str">
            <v>AFIG</v>
          </cell>
          <cell r="I31">
            <v>40033</v>
          </cell>
          <cell r="J31" t="str">
            <v>CARRINGTON (P2)</v>
          </cell>
          <cell r="M31">
            <v>9001841</v>
          </cell>
          <cell r="O31">
            <v>3003</v>
          </cell>
          <cell r="P31" t="str">
            <v>DARRAGH A S</v>
          </cell>
          <cell r="Q31">
            <v>240000</v>
          </cell>
          <cell r="R31">
            <v>0</v>
          </cell>
          <cell r="S31">
            <v>240000</v>
          </cell>
          <cell r="T31">
            <v>100</v>
          </cell>
          <cell r="U31" t="str">
            <v>Application</v>
          </cell>
          <cell r="V31">
            <v>401</v>
          </cell>
          <cell r="W31" t="str">
            <v>RMI - Application</v>
          </cell>
          <cell r="X31">
            <v>38707</v>
          </cell>
          <cell r="Y31">
            <v>7.75</v>
          </cell>
          <cell r="Z31">
            <v>0</v>
          </cell>
          <cell r="AA31">
            <v>0.65</v>
          </cell>
          <cell r="AB31">
            <v>8.4</v>
          </cell>
          <cell r="AC31">
            <v>1828.41</v>
          </cell>
          <cell r="AD31">
            <v>100</v>
          </cell>
          <cell r="AE31">
            <v>38736</v>
          </cell>
          <cell r="AI31">
            <v>0</v>
          </cell>
          <cell r="AJ31">
            <v>38767</v>
          </cell>
          <cell r="AM31">
            <v>106</v>
          </cell>
          <cell r="AN31">
            <v>1</v>
          </cell>
          <cell r="AO31">
            <v>19</v>
          </cell>
          <cell r="AP31">
            <v>1</v>
          </cell>
          <cell r="AQ31" t="str">
            <v>NLS</v>
          </cell>
          <cell r="AR31" t="str">
            <v>NSW</v>
          </cell>
          <cell r="AS31" t="str">
            <v>S</v>
          </cell>
          <cell r="AT31" t="str">
            <v>PL</v>
          </cell>
          <cell r="AU31" t="str">
            <v>IT</v>
          </cell>
          <cell r="AV31" t="str">
            <v>SPLITLOAN</v>
          </cell>
          <cell r="AW31">
            <v>9001841</v>
          </cell>
          <cell r="AX31">
            <v>30</v>
          </cell>
          <cell r="AY31" t="str">
            <v>DLY</v>
          </cell>
          <cell r="AZ31" t="str">
            <v>N/A</v>
          </cell>
          <cell r="BA31">
            <v>0</v>
          </cell>
          <cell r="BB31">
            <v>0</v>
          </cell>
          <cell r="BC31">
            <v>0</v>
          </cell>
          <cell r="BF31" t="str">
            <v>POO</v>
          </cell>
          <cell r="BG31" t="str">
            <v>HLVR</v>
          </cell>
          <cell r="BH31" t="str">
            <v>NCM-W02</v>
          </cell>
        </row>
        <row r="32">
          <cell r="A32">
            <v>9001858</v>
          </cell>
          <cell r="B32">
            <v>1</v>
          </cell>
          <cell r="D32" t="str">
            <v>PAY</v>
          </cell>
          <cell r="E32" t="str">
            <v>R</v>
          </cell>
          <cell r="F32" t="str">
            <v>VIC</v>
          </cell>
          <cell r="G32">
            <v>40003</v>
          </cell>
          <cell r="H32" t="str">
            <v>AFIG</v>
          </cell>
          <cell r="I32">
            <v>40056</v>
          </cell>
          <cell r="J32" t="str">
            <v>VICLEND</v>
          </cell>
          <cell r="M32">
            <v>9001858</v>
          </cell>
          <cell r="O32">
            <v>3034</v>
          </cell>
          <cell r="P32" t="str">
            <v>WILLIS S A</v>
          </cell>
          <cell r="Q32">
            <v>225000</v>
          </cell>
          <cell r="R32">
            <v>0</v>
          </cell>
          <cell r="S32">
            <v>225000</v>
          </cell>
          <cell r="T32">
            <v>100</v>
          </cell>
          <cell r="U32" t="str">
            <v>Application</v>
          </cell>
          <cell r="V32">
            <v>401</v>
          </cell>
          <cell r="W32" t="str">
            <v>RMI - Application</v>
          </cell>
          <cell r="X32">
            <v>38715</v>
          </cell>
          <cell r="Y32">
            <v>7.75</v>
          </cell>
          <cell r="Z32">
            <v>0</v>
          </cell>
          <cell r="AA32">
            <v>0</v>
          </cell>
          <cell r="AB32">
            <v>7.75</v>
          </cell>
          <cell r="AC32">
            <v>1611.93</v>
          </cell>
          <cell r="AD32">
            <v>90</v>
          </cell>
          <cell r="AE32">
            <v>38740</v>
          </cell>
          <cell r="AI32">
            <v>0</v>
          </cell>
          <cell r="AJ32">
            <v>38771</v>
          </cell>
          <cell r="AM32">
            <v>106</v>
          </cell>
          <cell r="AN32">
            <v>1</v>
          </cell>
          <cell r="AO32">
            <v>23</v>
          </cell>
          <cell r="AP32">
            <v>1</v>
          </cell>
          <cell r="AQ32" t="str">
            <v>NLS</v>
          </cell>
          <cell r="AR32" t="str">
            <v>NSW</v>
          </cell>
          <cell r="AS32" t="str">
            <v>S</v>
          </cell>
          <cell r="AT32" t="str">
            <v>PL</v>
          </cell>
          <cell r="AU32" t="str">
            <v>IT</v>
          </cell>
          <cell r="AV32" t="str">
            <v>SPLITLOAN</v>
          </cell>
          <cell r="AW32" t="str">
            <v>-</v>
          </cell>
          <cell r="AX32">
            <v>30</v>
          </cell>
          <cell r="AY32" t="str">
            <v>DLY</v>
          </cell>
          <cell r="AZ32" t="str">
            <v>N/A</v>
          </cell>
          <cell r="BA32">
            <v>0</v>
          </cell>
          <cell r="BB32">
            <v>0</v>
          </cell>
          <cell r="BC32">
            <v>0</v>
          </cell>
          <cell r="BF32" t="str">
            <v>PIP</v>
          </cell>
          <cell r="BG32" t="str">
            <v>HLVR</v>
          </cell>
          <cell r="BH32" t="str">
            <v>NCM-W02</v>
          </cell>
        </row>
        <row r="33">
          <cell r="A33">
            <v>9001863</v>
          </cell>
          <cell r="B33">
            <v>1</v>
          </cell>
          <cell r="C33" t="str">
            <v>WMC</v>
          </cell>
          <cell r="D33" t="str">
            <v>NLA</v>
          </cell>
          <cell r="E33" t="str">
            <v>R</v>
          </cell>
          <cell r="F33" t="str">
            <v>NSW</v>
          </cell>
          <cell r="G33">
            <v>40003</v>
          </cell>
          <cell r="H33" t="str">
            <v>AFIG</v>
          </cell>
          <cell r="I33">
            <v>40096</v>
          </cell>
          <cell r="J33" t="str">
            <v>YHL (H/O) SPP</v>
          </cell>
          <cell r="M33">
            <v>9001863</v>
          </cell>
          <cell r="O33">
            <v>3040</v>
          </cell>
          <cell r="P33" t="str">
            <v>GLISSEN PTY LTD</v>
          </cell>
          <cell r="Q33">
            <v>1000000</v>
          </cell>
          <cell r="R33">
            <v>0</v>
          </cell>
          <cell r="S33">
            <v>1000000</v>
          </cell>
          <cell r="T33">
            <v>100</v>
          </cell>
          <cell r="U33" t="str">
            <v>Application</v>
          </cell>
          <cell r="V33">
            <v>401</v>
          </cell>
          <cell r="W33" t="str">
            <v>RMI - Application</v>
          </cell>
          <cell r="X33">
            <v>38715</v>
          </cell>
          <cell r="Y33">
            <v>8.65</v>
          </cell>
          <cell r="Z33">
            <v>1.1000000000000001</v>
          </cell>
          <cell r="AA33">
            <v>0</v>
          </cell>
          <cell r="AB33">
            <v>8.65</v>
          </cell>
          <cell r="AC33">
            <v>7208.33</v>
          </cell>
          <cell r="AD33">
            <v>86.96</v>
          </cell>
          <cell r="AE33">
            <v>38745</v>
          </cell>
          <cell r="AI33">
            <v>0</v>
          </cell>
          <cell r="AJ33">
            <v>38776</v>
          </cell>
          <cell r="AM33">
            <v>106</v>
          </cell>
          <cell r="AN33">
            <v>1</v>
          </cell>
          <cell r="AO33">
            <v>28</v>
          </cell>
          <cell r="AP33">
            <v>1</v>
          </cell>
          <cell r="AQ33" t="str">
            <v>NLS</v>
          </cell>
          <cell r="AR33" t="str">
            <v>NSW</v>
          </cell>
          <cell r="AS33" t="str">
            <v>S</v>
          </cell>
          <cell r="AT33" t="str">
            <v>PL</v>
          </cell>
          <cell r="AU33" t="str">
            <v>IT</v>
          </cell>
          <cell r="AV33" t="str">
            <v>SPLITLOAN</v>
          </cell>
          <cell r="AW33">
            <v>9001863</v>
          </cell>
          <cell r="AX33">
            <v>15</v>
          </cell>
          <cell r="AY33" t="str">
            <v>DLY</v>
          </cell>
          <cell r="AZ33" t="str">
            <v>N/A</v>
          </cell>
          <cell r="BA33">
            <v>0</v>
          </cell>
          <cell r="BB33">
            <v>0</v>
          </cell>
          <cell r="BC33">
            <v>0</v>
          </cell>
          <cell r="BF33" t="str">
            <v>RIP</v>
          </cell>
          <cell r="BG33" t="str">
            <v>Near Prime</v>
          </cell>
          <cell r="BH33" t="str">
            <v>NCM-W06</v>
          </cell>
        </row>
        <row r="34">
          <cell r="A34">
            <v>9001867</v>
          </cell>
          <cell r="B34">
            <v>1</v>
          </cell>
          <cell r="C34" t="str">
            <v>WMC</v>
          </cell>
          <cell r="D34" t="str">
            <v>NLA</v>
          </cell>
          <cell r="E34" t="str">
            <v>R</v>
          </cell>
          <cell r="F34" t="str">
            <v>QLD</v>
          </cell>
          <cell r="G34">
            <v>40003</v>
          </cell>
          <cell r="H34" t="str">
            <v>AFIG</v>
          </cell>
          <cell r="I34">
            <v>40071</v>
          </cell>
          <cell r="J34" t="str">
            <v>NATIONALCORP QL</v>
          </cell>
          <cell r="M34">
            <v>9001867</v>
          </cell>
          <cell r="O34">
            <v>3047</v>
          </cell>
          <cell r="P34" t="str">
            <v>PACKER A M</v>
          </cell>
          <cell r="Q34">
            <v>209000</v>
          </cell>
          <cell r="R34">
            <v>0</v>
          </cell>
          <cell r="S34">
            <v>209000</v>
          </cell>
          <cell r="T34">
            <v>100</v>
          </cell>
          <cell r="U34" t="str">
            <v>Application</v>
          </cell>
          <cell r="V34">
            <v>401</v>
          </cell>
          <cell r="W34" t="str">
            <v>RMI - Application</v>
          </cell>
          <cell r="X34">
            <v>38716</v>
          </cell>
          <cell r="Y34">
            <v>7.6</v>
          </cell>
          <cell r="Z34">
            <v>0</v>
          </cell>
          <cell r="AA34">
            <v>0</v>
          </cell>
          <cell r="AB34">
            <v>7.6</v>
          </cell>
          <cell r="AC34">
            <v>1428.42</v>
          </cell>
          <cell r="AD34">
            <v>95</v>
          </cell>
          <cell r="AE34">
            <v>38745</v>
          </cell>
          <cell r="AI34">
            <v>0</v>
          </cell>
          <cell r="AJ34">
            <v>38776</v>
          </cell>
          <cell r="AM34">
            <v>106</v>
          </cell>
          <cell r="AN34">
            <v>1</v>
          </cell>
          <cell r="AO34">
            <v>28</v>
          </cell>
          <cell r="AP34">
            <v>1</v>
          </cell>
          <cell r="AQ34" t="str">
            <v>NLS</v>
          </cell>
          <cell r="AR34" t="str">
            <v>NSW</v>
          </cell>
          <cell r="AS34" t="str">
            <v>S</v>
          </cell>
          <cell r="AT34" t="str">
            <v>PL</v>
          </cell>
          <cell r="AU34" t="str">
            <v>IT</v>
          </cell>
          <cell r="AV34" t="str">
            <v>SPLITLOAN</v>
          </cell>
          <cell r="AW34">
            <v>9001867</v>
          </cell>
          <cell r="AX34">
            <v>30</v>
          </cell>
          <cell r="AY34" t="str">
            <v>DLY</v>
          </cell>
          <cell r="AZ34" t="str">
            <v>N/A</v>
          </cell>
          <cell r="BA34">
            <v>0</v>
          </cell>
          <cell r="BB34">
            <v>0</v>
          </cell>
          <cell r="BC34">
            <v>0</v>
          </cell>
          <cell r="BF34" t="str">
            <v>ROO</v>
          </cell>
          <cell r="BG34" t="str">
            <v>Near Prime</v>
          </cell>
          <cell r="BH34" t="str">
            <v>NCM-W06</v>
          </cell>
        </row>
        <row r="35">
          <cell r="A35">
            <v>9001876</v>
          </cell>
          <cell r="B35">
            <v>1</v>
          </cell>
          <cell r="C35" t="str">
            <v>WMC</v>
          </cell>
          <cell r="D35" t="str">
            <v>PAY</v>
          </cell>
          <cell r="E35" t="str">
            <v>R</v>
          </cell>
          <cell r="F35" t="str">
            <v>NSW</v>
          </cell>
          <cell r="G35">
            <v>40003</v>
          </cell>
          <cell r="H35" t="str">
            <v>AFIG</v>
          </cell>
          <cell r="I35">
            <v>912</v>
          </cell>
          <cell r="J35" t="str">
            <v>WIZARD</v>
          </cell>
          <cell r="M35">
            <v>9001876</v>
          </cell>
          <cell r="O35">
            <v>3065</v>
          </cell>
          <cell r="P35" t="str">
            <v>DEGUZMAN J</v>
          </cell>
          <cell r="Q35">
            <v>350000</v>
          </cell>
          <cell r="R35">
            <v>0</v>
          </cell>
          <cell r="S35">
            <v>350000</v>
          </cell>
          <cell r="T35">
            <v>100</v>
          </cell>
          <cell r="U35" t="str">
            <v>Application</v>
          </cell>
          <cell r="V35">
            <v>401</v>
          </cell>
          <cell r="W35" t="str">
            <v>RMI - Application</v>
          </cell>
          <cell r="X35">
            <v>38727</v>
          </cell>
          <cell r="Y35">
            <v>7.55</v>
          </cell>
          <cell r="Z35">
            <v>0</v>
          </cell>
          <cell r="AA35">
            <v>0.49</v>
          </cell>
          <cell r="AB35">
            <v>8.0399999999999991</v>
          </cell>
          <cell r="AC35">
            <v>2577.94</v>
          </cell>
          <cell r="AD35">
            <v>0</v>
          </cell>
          <cell r="AE35">
            <v>38752</v>
          </cell>
          <cell r="AI35">
            <v>0</v>
          </cell>
          <cell r="AJ35">
            <v>38780</v>
          </cell>
          <cell r="AM35">
            <v>106</v>
          </cell>
          <cell r="AN35">
            <v>2</v>
          </cell>
          <cell r="AO35">
            <v>4</v>
          </cell>
          <cell r="AP35">
            <v>1</v>
          </cell>
          <cell r="AQ35" t="str">
            <v>NLS</v>
          </cell>
          <cell r="AR35" t="str">
            <v>NSW</v>
          </cell>
          <cell r="AS35" t="str">
            <v>S</v>
          </cell>
          <cell r="AT35" t="str">
            <v>PL</v>
          </cell>
          <cell r="AU35" t="str">
            <v>IT</v>
          </cell>
          <cell r="AV35" t="str">
            <v>SPLITLOAN</v>
          </cell>
          <cell r="AW35" t="str">
            <v>-</v>
          </cell>
          <cell r="AX35">
            <v>30</v>
          </cell>
          <cell r="AY35" t="str">
            <v>DLY</v>
          </cell>
          <cell r="AZ35" t="str">
            <v>N/A</v>
          </cell>
          <cell r="BA35">
            <v>0</v>
          </cell>
          <cell r="BB35">
            <v>0</v>
          </cell>
          <cell r="BC35">
            <v>0</v>
          </cell>
          <cell r="BF35" t="str">
            <v>POO</v>
          </cell>
          <cell r="BG35" t="str">
            <v>HLVR</v>
          </cell>
          <cell r="BH35" t="str">
            <v>NCM-W02</v>
          </cell>
        </row>
        <row r="36">
          <cell r="A36">
            <v>9001877</v>
          </cell>
          <cell r="B36">
            <v>1</v>
          </cell>
          <cell r="D36" t="str">
            <v>PAY</v>
          </cell>
          <cell r="E36" t="str">
            <v>R</v>
          </cell>
          <cell r="F36" t="str">
            <v>NSW</v>
          </cell>
          <cell r="G36">
            <v>40003</v>
          </cell>
          <cell r="H36" t="str">
            <v>AFIG</v>
          </cell>
          <cell r="I36">
            <v>201</v>
          </cell>
          <cell r="J36" t="str">
            <v>AFIG W</v>
          </cell>
          <cell r="M36">
            <v>9001877</v>
          </cell>
          <cell r="O36">
            <v>3067</v>
          </cell>
          <cell r="P36" t="str">
            <v>GAMALIEL S</v>
          </cell>
          <cell r="Q36">
            <v>399000</v>
          </cell>
          <cell r="R36">
            <v>0</v>
          </cell>
          <cell r="S36">
            <v>399000</v>
          </cell>
          <cell r="T36">
            <v>100</v>
          </cell>
          <cell r="U36" t="str">
            <v>Application</v>
          </cell>
          <cell r="V36">
            <v>401</v>
          </cell>
          <cell r="W36" t="str">
            <v>RMI - Application</v>
          </cell>
          <cell r="X36">
            <v>38750</v>
          </cell>
          <cell r="Y36">
            <v>7.75</v>
          </cell>
          <cell r="Z36">
            <v>0</v>
          </cell>
          <cell r="AA36">
            <v>0</v>
          </cell>
          <cell r="AB36">
            <v>7.75</v>
          </cell>
          <cell r="AC36">
            <v>2858.48</v>
          </cell>
          <cell r="AD36">
            <v>96.83</v>
          </cell>
          <cell r="AE36">
            <v>38753</v>
          </cell>
          <cell r="AI36">
            <v>0</v>
          </cell>
          <cell r="AJ36">
            <v>38781</v>
          </cell>
          <cell r="AM36">
            <v>106</v>
          </cell>
          <cell r="AN36">
            <v>2</v>
          </cell>
          <cell r="AO36">
            <v>5</v>
          </cell>
          <cell r="AP36">
            <v>1</v>
          </cell>
          <cell r="AQ36" t="str">
            <v>NLS</v>
          </cell>
          <cell r="AR36" t="str">
            <v>NSW</v>
          </cell>
          <cell r="AS36" t="str">
            <v>S</v>
          </cell>
          <cell r="AT36" t="str">
            <v>PL</v>
          </cell>
          <cell r="AU36" t="str">
            <v>IT</v>
          </cell>
          <cell r="AV36" t="str">
            <v>SPLITLOAN</v>
          </cell>
          <cell r="AW36">
            <v>9001877</v>
          </cell>
          <cell r="AX36">
            <v>30</v>
          </cell>
          <cell r="AY36" t="str">
            <v>DLY</v>
          </cell>
          <cell r="AZ36" t="str">
            <v>N/A</v>
          </cell>
          <cell r="BA36">
            <v>0</v>
          </cell>
          <cell r="BB36">
            <v>0</v>
          </cell>
          <cell r="BC36">
            <v>0</v>
          </cell>
          <cell r="BF36" t="str">
            <v>POO</v>
          </cell>
          <cell r="BG36" t="str">
            <v>HLVR</v>
          </cell>
          <cell r="BH36" t="str">
            <v>NCM-W02</v>
          </cell>
        </row>
        <row r="37">
          <cell r="A37">
            <v>9001883</v>
          </cell>
          <cell r="B37">
            <v>1</v>
          </cell>
          <cell r="D37" t="str">
            <v>PAY</v>
          </cell>
          <cell r="E37" t="str">
            <v>R</v>
          </cell>
          <cell r="F37" t="str">
            <v>VIC</v>
          </cell>
          <cell r="G37">
            <v>40003</v>
          </cell>
          <cell r="H37" t="str">
            <v>AFIG</v>
          </cell>
          <cell r="I37">
            <v>40112</v>
          </cell>
          <cell r="J37" t="str">
            <v>IMC Q</v>
          </cell>
          <cell r="M37">
            <v>9001883</v>
          </cell>
          <cell r="O37">
            <v>3077</v>
          </cell>
          <cell r="P37" t="str">
            <v>CLAVERIA V Q</v>
          </cell>
          <cell r="Q37">
            <v>300000</v>
          </cell>
          <cell r="R37">
            <v>0</v>
          </cell>
          <cell r="S37">
            <v>300000</v>
          </cell>
          <cell r="T37">
            <v>100</v>
          </cell>
          <cell r="U37" t="str">
            <v>Application</v>
          </cell>
          <cell r="V37">
            <v>401</v>
          </cell>
          <cell r="W37" t="str">
            <v>RMI - Application</v>
          </cell>
          <cell r="X37">
            <v>38728</v>
          </cell>
          <cell r="Y37">
            <v>7.75</v>
          </cell>
          <cell r="Z37">
            <v>0</v>
          </cell>
          <cell r="AA37">
            <v>0</v>
          </cell>
          <cell r="AB37">
            <v>7.75</v>
          </cell>
          <cell r="AC37">
            <v>2149.2399999999998</v>
          </cell>
          <cell r="AD37">
            <v>0</v>
          </cell>
          <cell r="AE37">
            <v>38757</v>
          </cell>
          <cell r="AI37">
            <v>0</v>
          </cell>
          <cell r="AJ37">
            <v>38785</v>
          </cell>
          <cell r="AM37">
            <v>106</v>
          </cell>
          <cell r="AN37">
            <v>2</v>
          </cell>
          <cell r="AO37">
            <v>9</v>
          </cell>
          <cell r="AP37">
            <v>1</v>
          </cell>
          <cell r="AQ37" t="str">
            <v>NLS</v>
          </cell>
          <cell r="AR37" t="str">
            <v>NSW</v>
          </cell>
          <cell r="AS37" t="str">
            <v>S</v>
          </cell>
          <cell r="AT37" t="str">
            <v>PL</v>
          </cell>
          <cell r="AU37" t="str">
            <v>IT</v>
          </cell>
          <cell r="AV37" t="str">
            <v>SPLITLOAN</v>
          </cell>
          <cell r="AW37">
            <v>9001883</v>
          </cell>
          <cell r="AX37">
            <v>30</v>
          </cell>
          <cell r="AY37" t="str">
            <v>DLY</v>
          </cell>
          <cell r="AZ37" t="str">
            <v>N/A</v>
          </cell>
          <cell r="BA37">
            <v>0</v>
          </cell>
          <cell r="BB37">
            <v>0</v>
          </cell>
          <cell r="BC37">
            <v>0</v>
          </cell>
          <cell r="BF37" t="str">
            <v>POO</v>
          </cell>
          <cell r="BG37" t="str">
            <v>HLVR</v>
          </cell>
          <cell r="BH37" t="str">
            <v>NCM-W02</v>
          </cell>
        </row>
        <row r="38">
          <cell r="A38">
            <v>9001887</v>
          </cell>
          <cell r="B38">
            <v>1</v>
          </cell>
          <cell r="D38" t="str">
            <v>PAY</v>
          </cell>
          <cell r="E38" t="str">
            <v>R</v>
          </cell>
          <cell r="F38" t="str">
            <v>NSW</v>
          </cell>
          <cell r="G38">
            <v>40003</v>
          </cell>
          <cell r="H38" t="str">
            <v>AFIG</v>
          </cell>
          <cell r="I38">
            <v>40077</v>
          </cell>
          <cell r="J38" t="str">
            <v>HOWARD PAC FIN</v>
          </cell>
          <cell r="M38">
            <v>9001887</v>
          </cell>
          <cell r="O38">
            <v>3084</v>
          </cell>
          <cell r="P38" t="str">
            <v>LUXFORD R D</v>
          </cell>
          <cell r="Q38">
            <v>224000</v>
          </cell>
          <cell r="R38">
            <v>0</v>
          </cell>
          <cell r="S38">
            <v>224000</v>
          </cell>
          <cell r="T38">
            <v>100</v>
          </cell>
          <cell r="U38" t="str">
            <v>Application</v>
          </cell>
          <cell r="V38">
            <v>401</v>
          </cell>
          <cell r="W38" t="str">
            <v>RMI - Application</v>
          </cell>
          <cell r="X38">
            <v>38729</v>
          </cell>
          <cell r="Y38">
            <v>7.8</v>
          </cell>
          <cell r="Z38">
            <v>0</v>
          </cell>
          <cell r="AA38">
            <v>0</v>
          </cell>
          <cell r="AB38">
            <v>7.8</v>
          </cell>
          <cell r="AC38">
            <v>1612.51</v>
          </cell>
          <cell r="AD38">
            <v>66.97</v>
          </cell>
          <cell r="AE38">
            <v>38758</v>
          </cell>
          <cell r="AI38">
            <v>0</v>
          </cell>
          <cell r="AJ38">
            <v>38786</v>
          </cell>
          <cell r="AM38">
            <v>106</v>
          </cell>
          <cell r="AN38">
            <v>2</v>
          </cell>
          <cell r="AO38">
            <v>10</v>
          </cell>
          <cell r="AP38">
            <v>1</v>
          </cell>
          <cell r="AQ38" t="str">
            <v>NLS</v>
          </cell>
          <cell r="AR38" t="str">
            <v>NSW</v>
          </cell>
          <cell r="AS38" t="str">
            <v>S</v>
          </cell>
          <cell r="AT38" t="str">
            <v>PL</v>
          </cell>
          <cell r="AU38" t="str">
            <v>IT</v>
          </cell>
          <cell r="AV38" t="str">
            <v>SPLITLOAN</v>
          </cell>
          <cell r="AW38" t="str">
            <v>-</v>
          </cell>
          <cell r="AX38">
            <v>30</v>
          </cell>
          <cell r="AY38" t="str">
            <v>DLY</v>
          </cell>
          <cell r="AZ38" t="str">
            <v>N/A</v>
          </cell>
          <cell r="BA38">
            <v>0</v>
          </cell>
          <cell r="BB38">
            <v>0</v>
          </cell>
          <cell r="BC38">
            <v>0</v>
          </cell>
          <cell r="BF38" t="str">
            <v>OTH</v>
          </cell>
          <cell r="BG38" t="str">
            <v>HLVR</v>
          </cell>
          <cell r="BH38" t="str">
            <v>NCM-W02</v>
          </cell>
        </row>
        <row r="39">
          <cell r="A39">
            <v>9001902</v>
          </cell>
          <cell r="B39">
            <v>1</v>
          </cell>
          <cell r="D39" t="str">
            <v>PAY</v>
          </cell>
          <cell r="E39" t="str">
            <v>R</v>
          </cell>
          <cell r="F39" t="str">
            <v>NSW</v>
          </cell>
          <cell r="G39">
            <v>40003</v>
          </cell>
          <cell r="H39" t="str">
            <v>AFIG</v>
          </cell>
          <cell r="I39">
            <v>201</v>
          </cell>
          <cell r="J39" t="str">
            <v>AFIG W</v>
          </cell>
          <cell r="M39">
            <v>9001902</v>
          </cell>
          <cell r="O39">
            <v>3107</v>
          </cell>
          <cell r="P39" t="str">
            <v>FIGUEIRA R H</v>
          </cell>
          <cell r="Q39">
            <v>450000</v>
          </cell>
          <cell r="R39">
            <v>0</v>
          </cell>
          <cell r="S39">
            <v>450000</v>
          </cell>
          <cell r="T39">
            <v>100</v>
          </cell>
          <cell r="U39" t="str">
            <v>Application</v>
          </cell>
          <cell r="V39">
            <v>401</v>
          </cell>
          <cell r="W39" t="str">
            <v>RMI - Application</v>
          </cell>
          <cell r="X39">
            <v>38735</v>
          </cell>
          <cell r="Y39">
            <v>7.75</v>
          </cell>
          <cell r="Z39">
            <v>0</v>
          </cell>
          <cell r="AA39">
            <v>0</v>
          </cell>
          <cell r="AB39">
            <v>7.75</v>
          </cell>
          <cell r="AC39">
            <v>3223.85</v>
          </cell>
          <cell r="AD39">
            <v>0</v>
          </cell>
          <cell r="AE39">
            <v>38764</v>
          </cell>
          <cell r="AI39">
            <v>0</v>
          </cell>
          <cell r="AJ39">
            <v>38792</v>
          </cell>
          <cell r="AM39">
            <v>106</v>
          </cell>
          <cell r="AN39">
            <v>2</v>
          </cell>
          <cell r="AO39">
            <v>16</v>
          </cell>
          <cell r="AP39">
            <v>1</v>
          </cell>
          <cell r="AQ39" t="str">
            <v>NLS</v>
          </cell>
          <cell r="AR39" t="str">
            <v>NSW</v>
          </cell>
          <cell r="AS39" t="str">
            <v>S</v>
          </cell>
          <cell r="AT39" t="str">
            <v>PL</v>
          </cell>
          <cell r="AU39" t="str">
            <v>IT</v>
          </cell>
          <cell r="AV39" t="str">
            <v>SPLITLOAN</v>
          </cell>
          <cell r="AW39" t="str">
            <v>-</v>
          </cell>
          <cell r="AX39">
            <v>30</v>
          </cell>
          <cell r="AY39" t="str">
            <v>DLY</v>
          </cell>
          <cell r="AZ39" t="str">
            <v>N/A</v>
          </cell>
          <cell r="BA39">
            <v>0</v>
          </cell>
          <cell r="BB39">
            <v>0</v>
          </cell>
          <cell r="BC39">
            <v>0</v>
          </cell>
          <cell r="BF39" t="str">
            <v>POO</v>
          </cell>
          <cell r="BG39" t="str">
            <v>HLVR</v>
          </cell>
          <cell r="BH39" t="str">
            <v>NCM-W02</v>
          </cell>
        </row>
        <row r="40">
          <cell r="A40">
            <v>9001924</v>
          </cell>
          <cell r="B40">
            <v>1</v>
          </cell>
          <cell r="D40" t="str">
            <v>PAY</v>
          </cell>
          <cell r="E40" t="str">
            <v>R</v>
          </cell>
          <cell r="F40" t="str">
            <v>NSW</v>
          </cell>
          <cell r="G40">
            <v>40003</v>
          </cell>
          <cell r="H40" t="str">
            <v>AFIG</v>
          </cell>
          <cell r="I40">
            <v>40087</v>
          </cell>
          <cell r="J40" t="str">
            <v>PREFERRED</v>
          </cell>
          <cell r="M40">
            <v>9001924</v>
          </cell>
          <cell r="O40">
            <v>3144</v>
          </cell>
          <cell r="P40" t="str">
            <v>CHUKWUEKE O S</v>
          </cell>
          <cell r="Q40">
            <v>328000</v>
          </cell>
          <cell r="R40">
            <v>0</v>
          </cell>
          <cell r="S40">
            <v>328000</v>
          </cell>
          <cell r="T40">
            <v>100</v>
          </cell>
          <cell r="U40" t="str">
            <v>Application</v>
          </cell>
          <cell r="V40">
            <v>401</v>
          </cell>
          <cell r="W40" t="str">
            <v>RMI - Application</v>
          </cell>
          <cell r="X40">
            <v>38741</v>
          </cell>
          <cell r="Y40">
            <v>7.8</v>
          </cell>
          <cell r="Z40">
            <v>0</v>
          </cell>
          <cell r="AA40">
            <v>0</v>
          </cell>
          <cell r="AB40">
            <v>7.8</v>
          </cell>
          <cell r="AC40">
            <v>2361.1799999999998</v>
          </cell>
          <cell r="AD40">
            <v>100</v>
          </cell>
          <cell r="AE40">
            <v>38771</v>
          </cell>
          <cell r="AI40">
            <v>0</v>
          </cell>
          <cell r="AJ40">
            <v>38799</v>
          </cell>
          <cell r="AM40">
            <v>106</v>
          </cell>
          <cell r="AN40">
            <v>2</v>
          </cell>
          <cell r="AO40">
            <v>23</v>
          </cell>
          <cell r="AP40">
            <v>1</v>
          </cell>
          <cell r="AQ40" t="str">
            <v>NLS</v>
          </cell>
          <cell r="AR40" t="str">
            <v>NSW</v>
          </cell>
          <cell r="AS40" t="str">
            <v>S</v>
          </cell>
          <cell r="AT40" t="str">
            <v>PL</v>
          </cell>
          <cell r="AU40" t="str">
            <v>IT</v>
          </cell>
          <cell r="AV40" t="str">
            <v>SPLITLOAN</v>
          </cell>
          <cell r="AW40">
            <v>9001924</v>
          </cell>
          <cell r="AX40">
            <v>30</v>
          </cell>
          <cell r="AY40" t="str">
            <v>DLY</v>
          </cell>
          <cell r="AZ40" t="str">
            <v>N/A</v>
          </cell>
          <cell r="BA40">
            <v>0</v>
          </cell>
          <cell r="BB40">
            <v>0</v>
          </cell>
          <cell r="BC40">
            <v>0</v>
          </cell>
          <cell r="BF40" t="str">
            <v>POO</v>
          </cell>
          <cell r="BG40" t="str">
            <v>HLVR</v>
          </cell>
          <cell r="BH40" t="str">
            <v>NCM-W02</v>
          </cell>
        </row>
        <row r="41">
          <cell r="A41">
            <v>9001938</v>
          </cell>
          <cell r="B41">
            <v>1</v>
          </cell>
          <cell r="D41" t="str">
            <v>NLA</v>
          </cell>
          <cell r="E41" t="str">
            <v>R</v>
          </cell>
          <cell r="F41" t="str">
            <v>NSW</v>
          </cell>
          <cell r="G41">
            <v>40003</v>
          </cell>
          <cell r="H41" t="str">
            <v>AFIG</v>
          </cell>
          <cell r="I41">
            <v>40049</v>
          </cell>
          <cell r="J41" t="str">
            <v>NEW ERA</v>
          </cell>
          <cell r="M41">
            <v>9001938</v>
          </cell>
          <cell r="O41">
            <v>3169</v>
          </cell>
          <cell r="P41" t="str">
            <v>D'ANNUNZIO H M</v>
          </cell>
          <cell r="Q41">
            <v>148500</v>
          </cell>
          <cell r="R41">
            <v>0</v>
          </cell>
          <cell r="S41">
            <v>148500</v>
          </cell>
          <cell r="T41">
            <v>100</v>
          </cell>
          <cell r="U41" t="str">
            <v>Application</v>
          </cell>
          <cell r="V41">
            <v>401</v>
          </cell>
          <cell r="W41" t="str">
            <v>RMI - Application</v>
          </cell>
          <cell r="X41">
            <v>38747</v>
          </cell>
          <cell r="Y41">
            <v>8.6999999999999993</v>
          </cell>
          <cell r="Z41">
            <v>1.1000000000000001</v>
          </cell>
          <cell r="AA41">
            <v>0.62</v>
          </cell>
          <cell r="AB41">
            <v>9.32</v>
          </cell>
          <cell r="AC41">
            <v>1278.9100000000001</v>
          </cell>
          <cell r="AD41">
            <v>90</v>
          </cell>
          <cell r="AE41">
            <v>38775</v>
          </cell>
          <cell r="AI41">
            <v>0</v>
          </cell>
          <cell r="AJ41">
            <v>38803</v>
          </cell>
          <cell r="AM41">
            <v>106</v>
          </cell>
          <cell r="AN41">
            <v>2</v>
          </cell>
          <cell r="AO41">
            <v>27</v>
          </cell>
          <cell r="AP41">
            <v>1</v>
          </cell>
          <cell r="AQ41" t="str">
            <v>NLS</v>
          </cell>
          <cell r="AR41" t="str">
            <v>NSW</v>
          </cell>
          <cell r="AS41" t="str">
            <v>S</v>
          </cell>
          <cell r="AT41" t="str">
            <v>PL</v>
          </cell>
          <cell r="AU41" t="str">
            <v>IT</v>
          </cell>
          <cell r="AV41" t="str">
            <v>SPLITLOAN</v>
          </cell>
          <cell r="AW41">
            <v>9001938</v>
          </cell>
          <cell r="AX41">
            <v>25</v>
          </cell>
          <cell r="AY41" t="str">
            <v>DLY</v>
          </cell>
          <cell r="AZ41" t="str">
            <v>N/A</v>
          </cell>
          <cell r="BA41">
            <v>0</v>
          </cell>
          <cell r="BB41">
            <v>0</v>
          </cell>
          <cell r="BC41">
            <v>0</v>
          </cell>
          <cell r="BF41" t="str">
            <v>PIP</v>
          </cell>
          <cell r="BG41" t="str">
            <v>Near Prime</v>
          </cell>
          <cell r="BH41" t="str">
            <v>NCM-W06</v>
          </cell>
        </row>
        <row r="42">
          <cell r="A42">
            <v>9001946</v>
          </cell>
          <cell r="B42">
            <v>1</v>
          </cell>
          <cell r="D42" t="str">
            <v>PAY</v>
          </cell>
          <cell r="E42" t="str">
            <v>R</v>
          </cell>
          <cell r="F42" t="str">
            <v>NSW</v>
          </cell>
          <cell r="G42">
            <v>40003</v>
          </cell>
          <cell r="H42" t="str">
            <v>AFIG</v>
          </cell>
          <cell r="I42">
            <v>201</v>
          </cell>
          <cell r="J42" t="str">
            <v>AFIG W</v>
          </cell>
          <cell r="M42">
            <v>9001946</v>
          </cell>
          <cell r="O42">
            <v>3180</v>
          </cell>
          <cell r="P42" t="str">
            <v>KEYES L L</v>
          </cell>
          <cell r="Q42">
            <v>340000</v>
          </cell>
          <cell r="R42">
            <v>0</v>
          </cell>
          <cell r="S42">
            <v>340000</v>
          </cell>
          <cell r="T42">
            <v>100</v>
          </cell>
          <cell r="U42" t="str">
            <v>Application</v>
          </cell>
          <cell r="V42">
            <v>401</v>
          </cell>
          <cell r="W42" t="str">
            <v>RMI - Application</v>
          </cell>
          <cell r="X42">
            <v>38751</v>
          </cell>
          <cell r="Y42">
            <v>7.75</v>
          </cell>
          <cell r="Z42">
            <v>0</v>
          </cell>
          <cell r="AA42">
            <v>0</v>
          </cell>
          <cell r="AB42">
            <v>7.75</v>
          </cell>
          <cell r="AC42">
            <v>2435.8000000000002</v>
          </cell>
          <cell r="AD42">
            <v>100</v>
          </cell>
          <cell r="AE42">
            <v>38777</v>
          </cell>
          <cell r="AI42">
            <v>0</v>
          </cell>
          <cell r="AJ42">
            <v>38808</v>
          </cell>
          <cell r="AM42">
            <v>106</v>
          </cell>
          <cell r="AN42">
            <v>3</v>
          </cell>
          <cell r="AO42">
            <v>1</v>
          </cell>
          <cell r="AP42">
            <v>1</v>
          </cell>
          <cell r="AQ42" t="str">
            <v>NLS</v>
          </cell>
          <cell r="AR42" t="str">
            <v>NSW</v>
          </cell>
          <cell r="AS42" t="str">
            <v>S</v>
          </cell>
          <cell r="AT42" t="str">
            <v>PL</v>
          </cell>
          <cell r="AU42" t="str">
            <v>IT</v>
          </cell>
          <cell r="AV42" t="str">
            <v>SPLITLOAN</v>
          </cell>
          <cell r="AW42">
            <v>9001946</v>
          </cell>
          <cell r="AX42">
            <v>30</v>
          </cell>
          <cell r="AY42" t="str">
            <v>DLY</v>
          </cell>
          <cell r="AZ42" t="str">
            <v>N/A</v>
          </cell>
          <cell r="BA42">
            <v>0</v>
          </cell>
          <cell r="BB42">
            <v>0</v>
          </cell>
          <cell r="BC42">
            <v>0</v>
          </cell>
          <cell r="BF42" t="str">
            <v>POO</v>
          </cell>
          <cell r="BG42" t="str">
            <v>HLVR</v>
          </cell>
          <cell r="BH42" t="str">
            <v>NCM-W02</v>
          </cell>
        </row>
        <row r="43">
          <cell r="A43">
            <v>9001971</v>
          </cell>
          <cell r="B43">
            <v>1</v>
          </cell>
          <cell r="C43" t="str">
            <v>WMC</v>
          </cell>
          <cell r="D43" t="str">
            <v>PAY</v>
          </cell>
          <cell r="E43" t="str">
            <v>R</v>
          </cell>
          <cell r="F43" t="str">
            <v>NSW</v>
          </cell>
          <cell r="G43">
            <v>40003</v>
          </cell>
          <cell r="H43" t="str">
            <v>AFIG</v>
          </cell>
          <cell r="I43">
            <v>201</v>
          </cell>
          <cell r="J43" t="str">
            <v>AFIG W</v>
          </cell>
          <cell r="M43">
            <v>9001971</v>
          </cell>
          <cell r="O43">
            <v>3225</v>
          </cell>
          <cell r="P43" t="str">
            <v>MURRAY C J</v>
          </cell>
          <cell r="Q43">
            <v>278500</v>
          </cell>
          <cell r="R43">
            <v>0</v>
          </cell>
          <cell r="S43">
            <v>278500</v>
          </cell>
          <cell r="T43">
            <v>100</v>
          </cell>
          <cell r="U43" t="str">
            <v>Application</v>
          </cell>
          <cell r="V43">
            <v>401</v>
          </cell>
          <cell r="W43" t="str">
            <v>RMI - Application</v>
          </cell>
          <cell r="X43">
            <v>38755</v>
          </cell>
          <cell r="Y43">
            <v>7.75</v>
          </cell>
          <cell r="Z43">
            <v>0</v>
          </cell>
          <cell r="AA43">
            <v>0</v>
          </cell>
          <cell r="AB43">
            <v>7.75</v>
          </cell>
          <cell r="AC43">
            <v>1995.21</v>
          </cell>
          <cell r="AD43">
            <v>100</v>
          </cell>
          <cell r="AE43">
            <v>38782</v>
          </cell>
          <cell r="AI43">
            <v>0</v>
          </cell>
          <cell r="AJ43">
            <v>38813</v>
          </cell>
          <cell r="AM43">
            <v>106</v>
          </cell>
          <cell r="AN43">
            <v>3</v>
          </cell>
          <cell r="AO43">
            <v>6</v>
          </cell>
          <cell r="AP43">
            <v>1</v>
          </cell>
          <cell r="AQ43" t="str">
            <v>NLS</v>
          </cell>
          <cell r="AR43" t="str">
            <v>NSW</v>
          </cell>
          <cell r="AS43" t="str">
            <v>S</v>
          </cell>
          <cell r="AT43" t="str">
            <v>PL</v>
          </cell>
          <cell r="AU43" t="str">
            <v>IT</v>
          </cell>
          <cell r="AV43" t="str">
            <v>SPLITLOAN</v>
          </cell>
          <cell r="AW43">
            <v>9001971</v>
          </cell>
          <cell r="AX43">
            <v>30</v>
          </cell>
          <cell r="AY43" t="str">
            <v>DLY</v>
          </cell>
          <cell r="AZ43" t="str">
            <v>N/A</v>
          </cell>
          <cell r="BA43">
            <v>0</v>
          </cell>
          <cell r="BB43">
            <v>0</v>
          </cell>
          <cell r="BC43">
            <v>0</v>
          </cell>
          <cell r="BF43" t="str">
            <v>POO</v>
          </cell>
          <cell r="BG43" t="str">
            <v>HLVR</v>
          </cell>
          <cell r="BH43" t="str">
            <v>NCM-W02</v>
          </cell>
        </row>
        <row r="44">
          <cell r="A44">
            <v>9001974</v>
          </cell>
          <cell r="B44">
            <v>1</v>
          </cell>
          <cell r="C44" t="str">
            <v>WMC</v>
          </cell>
          <cell r="D44" t="str">
            <v>PAY</v>
          </cell>
          <cell r="E44" t="str">
            <v>R</v>
          </cell>
          <cell r="F44" t="str">
            <v>NSW</v>
          </cell>
          <cell r="G44">
            <v>40003</v>
          </cell>
          <cell r="H44" t="str">
            <v>AFIG</v>
          </cell>
          <cell r="I44">
            <v>201</v>
          </cell>
          <cell r="J44" t="str">
            <v>AFIG W</v>
          </cell>
          <cell r="M44">
            <v>9001974</v>
          </cell>
          <cell r="O44">
            <v>3230</v>
          </cell>
          <cell r="P44" t="str">
            <v>BAKER C G</v>
          </cell>
          <cell r="Q44">
            <v>200000</v>
          </cell>
          <cell r="R44">
            <v>0</v>
          </cell>
          <cell r="S44">
            <v>200000</v>
          </cell>
          <cell r="T44">
            <v>100</v>
          </cell>
          <cell r="U44" t="str">
            <v>Application</v>
          </cell>
          <cell r="V44">
            <v>401</v>
          </cell>
          <cell r="W44" t="str">
            <v>RMI - Application</v>
          </cell>
          <cell r="X44">
            <v>38755</v>
          </cell>
          <cell r="Y44">
            <v>7.75</v>
          </cell>
          <cell r="Z44">
            <v>0</v>
          </cell>
          <cell r="AA44">
            <v>0</v>
          </cell>
          <cell r="AB44">
            <v>7.75</v>
          </cell>
          <cell r="AC44">
            <v>1432.82</v>
          </cell>
          <cell r="AD44">
            <v>100</v>
          </cell>
          <cell r="AE44">
            <v>38783</v>
          </cell>
          <cell r="AI44">
            <v>0</v>
          </cell>
          <cell r="AJ44">
            <v>38814</v>
          </cell>
          <cell r="AM44">
            <v>106</v>
          </cell>
          <cell r="AN44">
            <v>3</v>
          </cell>
          <cell r="AO44">
            <v>7</v>
          </cell>
          <cell r="AP44">
            <v>1</v>
          </cell>
          <cell r="AQ44" t="str">
            <v>NLS</v>
          </cell>
          <cell r="AR44" t="str">
            <v>NSW</v>
          </cell>
          <cell r="AS44" t="str">
            <v>S</v>
          </cell>
          <cell r="AT44" t="str">
            <v>PL</v>
          </cell>
          <cell r="AU44" t="str">
            <v>IT</v>
          </cell>
          <cell r="AV44" t="str">
            <v>SPLITLOAN</v>
          </cell>
          <cell r="AW44">
            <v>9001974</v>
          </cell>
          <cell r="AX44">
            <v>30</v>
          </cell>
          <cell r="AY44" t="str">
            <v>DLY</v>
          </cell>
          <cell r="AZ44" t="str">
            <v>N/A</v>
          </cell>
          <cell r="BA44">
            <v>0</v>
          </cell>
          <cell r="BB44">
            <v>0</v>
          </cell>
          <cell r="BC44">
            <v>0</v>
          </cell>
          <cell r="BF44" t="str">
            <v>POO</v>
          </cell>
          <cell r="BG44" t="str">
            <v>HLVR</v>
          </cell>
          <cell r="BH44" t="str">
            <v>NCM-W02</v>
          </cell>
        </row>
        <row r="45">
          <cell r="A45">
            <v>9002050</v>
          </cell>
          <cell r="B45">
            <v>1</v>
          </cell>
          <cell r="C45" t="str">
            <v>WMC</v>
          </cell>
          <cell r="D45" t="str">
            <v>HEA</v>
          </cell>
          <cell r="E45" t="str">
            <v>R</v>
          </cell>
          <cell r="F45" t="str">
            <v>NSW</v>
          </cell>
          <cell r="G45">
            <v>40003</v>
          </cell>
          <cell r="H45" t="str">
            <v>AFIG</v>
          </cell>
          <cell r="I45">
            <v>912</v>
          </cell>
          <cell r="J45" t="str">
            <v>WIZARD</v>
          </cell>
          <cell r="M45">
            <v>9002050</v>
          </cell>
          <cell r="O45">
            <v>3357</v>
          </cell>
          <cell r="P45" t="str">
            <v>SIMONS K A</v>
          </cell>
          <cell r="Q45">
            <v>198450</v>
          </cell>
          <cell r="R45">
            <v>0</v>
          </cell>
          <cell r="S45">
            <v>198450</v>
          </cell>
          <cell r="T45">
            <v>100</v>
          </cell>
          <cell r="U45" t="str">
            <v>Application</v>
          </cell>
          <cell r="V45">
            <v>401</v>
          </cell>
          <cell r="W45" t="str">
            <v>RMI - Application</v>
          </cell>
          <cell r="X45">
            <v>38776</v>
          </cell>
          <cell r="Y45">
            <v>8.6999999999999993</v>
          </cell>
          <cell r="Z45">
            <v>0</v>
          </cell>
          <cell r="AA45">
            <v>0.49</v>
          </cell>
          <cell r="AB45">
            <v>9.19</v>
          </cell>
          <cell r="AC45">
            <v>1809.83</v>
          </cell>
          <cell r="AD45">
            <v>105</v>
          </cell>
          <cell r="AE45">
            <v>38799</v>
          </cell>
          <cell r="AI45">
            <v>0</v>
          </cell>
          <cell r="AJ45">
            <v>38830</v>
          </cell>
          <cell r="AM45">
            <v>106</v>
          </cell>
          <cell r="AN45">
            <v>3</v>
          </cell>
          <cell r="AO45">
            <v>23</v>
          </cell>
          <cell r="AP45">
            <v>1</v>
          </cell>
          <cell r="AQ45" t="str">
            <v>NLS</v>
          </cell>
          <cell r="AR45" t="str">
            <v>NSW</v>
          </cell>
          <cell r="AS45" t="str">
            <v>S</v>
          </cell>
          <cell r="AT45" t="str">
            <v>PL</v>
          </cell>
          <cell r="AU45" t="str">
            <v>IT</v>
          </cell>
          <cell r="AV45" t="str">
            <v>SPLITLOAN</v>
          </cell>
          <cell r="AW45">
            <v>9002050</v>
          </cell>
          <cell r="AX45">
            <v>20</v>
          </cell>
          <cell r="AY45" t="str">
            <v>DLY</v>
          </cell>
          <cell r="AZ45" t="str">
            <v>N/A</v>
          </cell>
          <cell r="BA45">
            <v>0</v>
          </cell>
          <cell r="BB45">
            <v>0</v>
          </cell>
          <cell r="BC45">
            <v>0</v>
          </cell>
          <cell r="BF45" t="str">
            <v>POO</v>
          </cell>
          <cell r="BG45" t="str">
            <v>HLVR</v>
          </cell>
          <cell r="BH45" t="str">
            <v>NCM-W02</v>
          </cell>
        </row>
        <row r="46">
          <cell r="A46">
            <v>9002054</v>
          </cell>
          <cell r="B46">
            <v>1</v>
          </cell>
          <cell r="D46" t="str">
            <v>PAY</v>
          </cell>
          <cell r="E46" t="str">
            <v>R</v>
          </cell>
          <cell r="F46" t="str">
            <v>VIC</v>
          </cell>
          <cell r="G46">
            <v>40003</v>
          </cell>
          <cell r="H46" t="str">
            <v>AFIG</v>
          </cell>
          <cell r="I46">
            <v>40056</v>
          </cell>
          <cell r="J46" t="str">
            <v>VICLEND</v>
          </cell>
          <cell r="M46">
            <v>9002054</v>
          </cell>
          <cell r="O46">
            <v>3362</v>
          </cell>
          <cell r="P46" t="str">
            <v>REYNOLDS B A</v>
          </cell>
          <cell r="Q46">
            <v>273000</v>
          </cell>
          <cell r="R46">
            <v>0</v>
          </cell>
          <cell r="S46">
            <v>273000</v>
          </cell>
          <cell r="T46">
            <v>100</v>
          </cell>
          <cell r="U46" t="str">
            <v>Application</v>
          </cell>
          <cell r="V46">
            <v>401</v>
          </cell>
          <cell r="W46" t="str">
            <v>RMI - Application</v>
          </cell>
          <cell r="X46">
            <v>38776</v>
          </cell>
          <cell r="Y46">
            <v>7.75</v>
          </cell>
          <cell r="Z46">
            <v>0</v>
          </cell>
          <cell r="AA46">
            <v>0</v>
          </cell>
          <cell r="AB46">
            <v>7.75</v>
          </cell>
          <cell r="AC46">
            <v>1955.81</v>
          </cell>
          <cell r="AD46">
            <v>105</v>
          </cell>
          <cell r="AE46">
            <v>38800</v>
          </cell>
          <cell r="AI46">
            <v>0</v>
          </cell>
          <cell r="AJ46">
            <v>38831</v>
          </cell>
          <cell r="AM46">
            <v>106</v>
          </cell>
          <cell r="AN46">
            <v>3</v>
          </cell>
          <cell r="AO46">
            <v>24</v>
          </cell>
          <cell r="AP46">
            <v>1</v>
          </cell>
          <cell r="AQ46" t="str">
            <v>NLS</v>
          </cell>
          <cell r="AR46" t="str">
            <v>NSW</v>
          </cell>
          <cell r="AS46" t="str">
            <v>S</v>
          </cell>
          <cell r="AT46" t="str">
            <v>PL</v>
          </cell>
          <cell r="AU46" t="str">
            <v>IT</v>
          </cell>
          <cell r="AV46" t="str">
            <v>SPLITLOAN</v>
          </cell>
          <cell r="AW46" t="str">
            <v>-</v>
          </cell>
          <cell r="AX46">
            <v>30</v>
          </cell>
          <cell r="AY46" t="str">
            <v>DLY</v>
          </cell>
          <cell r="AZ46" t="str">
            <v>N/A</v>
          </cell>
          <cell r="BA46">
            <v>0</v>
          </cell>
          <cell r="BB46">
            <v>0</v>
          </cell>
          <cell r="BC46">
            <v>0</v>
          </cell>
          <cell r="BF46" t="str">
            <v>ROO</v>
          </cell>
          <cell r="BG46" t="str">
            <v>HLVR</v>
          </cell>
          <cell r="BH46" t="str">
            <v>NCM-W02</v>
          </cell>
        </row>
        <row r="47">
          <cell r="A47">
            <v>9002056</v>
          </cell>
          <cell r="B47">
            <v>1</v>
          </cell>
          <cell r="C47" t="str">
            <v>WMC</v>
          </cell>
          <cell r="D47" t="str">
            <v>PAY</v>
          </cell>
          <cell r="E47" t="str">
            <v>R</v>
          </cell>
          <cell r="F47" t="str">
            <v>NSW</v>
          </cell>
          <cell r="G47">
            <v>40003</v>
          </cell>
          <cell r="H47" t="str">
            <v>AFIG</v>
          </cell>
          <cell r="I47">
            <v>201</v>
          </cell>
          <cell r="J47" t="str">
            <v>AFIG W</v>
          </cell>
          <cell r="M47">
            <v>9002056</v>
          </cell>
          <cell r="O47">
            <v>3363</v>
          </cell>
          <cell r="P47" t="str">
            <v>O'SULLIVAN J F</v>
          </cell>
          <cell r="Q47">
            <v>288000</v>
          </cell>
          <cell r="R47">
            <v>0</v>
          </cell>
          <cell r="S47">
            <v>288000</v>
          </cell>
          <cell r="T47">
            <v>100</v>
          </cell>
          <cell r="U47" t="str">
            <v>Application</v>
          </cell>
          <cell r="V47">
            <v>401</v>
          </cell>
          <cell r="W47" t="str">
            <v>RMI - Application</v>
          </cell>
          <cell r="X47">
            <v>38775</v>
          </cell>
          <cell r="Y47">
            <v>7.75</v>
          </cell>
          <cell r="Z47">
            <v>0</v>
          </cell>
          <cell r="AA47">
            <v>0</v>
          </cell>
          <cell r="AB47">
            <v>7.75</v>
          </cell>
          <cell r="AC47">
            <v>2710.87</v>
          </cell>
          <cell r="AD47">
            <v>82.29</v>
          </cell>
          <cell r="AE47">
            <v>38800</v>
          </cell>
          <cell r="AI47">
            <v>0</v>
          </cell>
          <cell r="AJ47">
            <v>38831</v>
          </cell>
          <cell r="AM47">
            <v>106</v>
          </cell>
          <cell r="AN47">
            <v>3</v>
          </cell>
          <cell r="AO47">
            <v>24</v>
          </cell>
          <cell r="AP47">
            <v>1</v>
          </cell>
          <cell r="AQ47" t="str">
            <v>NLS</v>
          </cell>
          <cell r="AR47" t="str">
            <v>NSW</v>
          </cell>
          <cell r="AS47" t="str">
            <v>S</v>
          </cell>
          <cell r="AT47" t="str">
            <v>PL</v>
          </cell>
          <cell r="AU47" t="str">
            <v>IT</v>
          </cell>
          <cell r="AV47" t="str">
            <v>SPLITLOAN</v>
          </cell>
          <cell r="AW47">
            <v>9002056</v>
          </cell>
          <cell r="AX47">
            <v>15</v>
          </cell>
          <cell r="AY47" t="str">
            <v>DLY</v>
          </cell>
          <cell r="AZ47" t="str">
            <v>N/A</v>
          </cell>
          <cell r="BA47">
            <v>0</v>
          </cell>
          <cell r="BB47">
            <v>0</v>
          </cell>
          <cell r="BC47">
            <v>0</v>
          </cell>
          <cell r="BF47" t="str">
            <v>POO</v>
          </cell>
          <cell r="BG47" t="str">
            <v>HLVR</v>
          </cell>
          <cell r="BH47" t="str">
            <v>NCM-W02</v>
          </cell>
        </row>
        <row r="48">
          <cell r="A48">
            <v>9002087</v>
          </cell>
          <cell r="B48">
            <v>1</v>
          </cell>
          <cell r="C48" t="str">
            <v>WMC</v>
          </cell>
          <cell r="D48" t="str">
            <v>NLA</v>
          </cell>
          <cell r="E48" t="str">
            <v>R</v>
          </cell>
          <cell r="F48" t="str">
            <v>QLD</v>
          </cell>
          <cell r="G48">
            <v>40003</v>
          </cell>
          <cell r="H48" t="str">
            <v>AFIG</v>
          </cell>
          <cell r="I48">
            <v>40071</v>
          </cell>
          <cell r="J48" t="str">
            <v>NATIONALCORP QL</v>
          </cell>
          <cell r="M48">
            <v>9002087</v>
          </cell>
          <cell r="O48">
            <v>3409</v>
          </cell>
          <cell r="P48" t="str">
            <v>OLDMAN D B</v>
          </cell>
          <cell r="Q48">
            <v>288000</v>
          </cell>
          <cell r="R48">
            <v>0</v>
          </cell>
          <cell r="S48">
            <v>288000</v>
          </cell>
          <cell r="T48">
            <v>100</v>
          </cell>
          <cell r="U48" t="str">
            <v>Application</v>
          </cell>
          <cell r="V48">
            <v>401</v>
          </cell>
          <cell r="W48" t="str">
            <v>RMI - Application</v>
          </cell>
          <cell r="X48">
            <v>38782</v>
          </cell>
          <cell r="Y48">
            <v>8.6999999999999993</v>
          </cell>
          <cell r="Z48">
            <v>1.1000000000000001</v>
          </cell>
          <cell r="AA48">
            <v>0</v>
          </cell>
          <cell r="AB48">
            <v>8.6999999999999993</v>
          </cell>
          <cell r="AC48">
            <v>2255.42</v>
          </cell>
          <cell r="AD48">
            <v>90</v>
          </cell>
          <cell r="AE48">
            <v>38809</v>
          </cell>
          <cell r="AI48">
            <v>0</v>
          </cell>
          <cell r="AJ48">
            <v>38839</v>
          </cell>
          <cell r="AM48">
            <v>106</v>
          </cell>
          <cell r="AN48">
            <v>4</v>
          </cell>
          <cell r="AO48">
            <v>2</v>
          </cell>
          <cell r="AP48">
            <v>1</v>
          </cell>
          <cell r="AQ48" t="str">
            <v>NLS</v>
          </cell>
          <cell r="AR48" t="str">
            <v>NSW</v>
          </cell>
          <cell r="AS48" t="str">
            <v>S</v>
          </cell>
          <cell r="AT48" t="str">
            <v>PL</v>
          </cell>
          <cell r="AU48" t="str">
            <v>IT</v>
          </cell>
          <cell r="AV48" t="str">
            <v>SPLITLOAN</v>
          </cell>
          <cell r="AW48">
            <v>9002087</v>
          </cell>
          <cell r="AX48">
            <v>30</v>
          </cell>
          <cell r="AY48" t="str">
            <v>DLY</v>
          </cell>
          <cell r="AZ48" t="str">
            <v>N/A</v>
          </cell>
          <cell r="BA48">
            <v>0</v>
          </cell>
          <cell r="BB48">
            <v>0</v>
          </cell>
          <cell r="BC48">
            <v>0</v>
          </cell>
          <cell r="BF48" t="str">
            <v>OTH</v>
          </cell>
          <cell r="BG48" t="str">
            <v>Near Prime</v>
          </cell>
          <cell r="BH48" t="str">
            <v>NCM-W06</v>
          </cell>
        </row>
        <row r="49">
          <cell r="A49">
            <v>9002171</v>
          </cell>
          <cell r="B49">
            <v>1</v>
          </cell>
          <cell r="C49" t="str">
            <v>WMC</v>
          </cell>
          <cell r="D49" t="str">
            <v>PAY</v>
          </cell>
          <cell r="E49" t="str">
            <v>R</v>
          </cell>
          <cell r="F49" t="str">
            <v>NSW</v>
          </cell>
          <cell r="G49">
            <v>40003</v>
          </cell>
          <cell r="H49" t="str">
            <v>AFIG</v>
          </cell>
          <cell r="I49">
            <v>912</v>
          </cell>
          <cell r="J49" t="str">
            <v>WIZARD</v>
          </cell>
          <cell r="M49">
            <v>9002171</v>
          </cell>
          <cell r="O49">
            <v>3539</v>
          </cell>
          <cell r="P49" t="str">
            <v>LADERA M V</v>
          </cell>
          <cell r="Q49">
            <v>325000</v>
          </cell>
          <cell r="R49">
            <v>0</v>
          </cell>
          <cell r="S49">
            <v>325000</v>
          </cell>
          <cell r="T49">
            <v>100</v>
          </cell>
          <cell r="U49" t="str">
            <v>Application</v>
          </cell>
          <cell r="V49">
            <v>401</v>
          </cell>
          <cell r="W49" t="str">
            <v>RMI - Application</v>
          </cell>
          <cell r="X49">
            <v>38798</v>
          </cell>
          <cell r="Y49">
            <v>7.55</v>
          </cell>
          <cell r="Z49">
            <v>0</v>
          </cell>
          <cell r="AA49">
            <v>0.49</v>
          </cell>
          <cell r="AB49">
            <v>8.0399999999999991</v>
          </cell>
          <cell r="AC49">
            <v>2393.8000000000002</v>
          </cell>
          <cell r="AD49">
            <v>0</v>
          </cell>
          <cell r="AE49">
            <v>38827</v>
          </cell>
          <cell r="AI49">
            <v>0</v>
          </cell>
          <cell r="AJ49">
            <v>38857</v>
          </cell>
          <cell r="AM49">
            <v>106</v>
          </cell>
          <cell r="AN49">
            <v>4</v>
          </cell>
          <cell r="AO49">
            <v>20</v>
          </cell>
          <cell r="AP49">
            <v>1</v>
          </cell>
          <cell r="AQ49" t="str">
            <v>NLS</v>
          </cell>
          <cell r="AR49" t="str">
            <v>NSW</v>
          </cell>
          <cell r="AS49" t="str">
            <v>S</v>
          </cell>
          <cell r="AT49" t="str">
            <v>PL</v>
          </cell>
          <cell r="AU49" t="str">
            <v>IT</v>
          </cell>
          <cell r="AV49" t="str">
            <v>SPLITLOAN</v>
          </cell>
          <cell r="AW49" t="str">
            <v>-</v>
          </cell>
          <cell r="AX49">
            <v>30</v>
          </cell>
          <cell r="AY49" t="str">
            <v>DLY</v>
          </cell>
          <cell r="AZ49" t="str">
            <v>N/A</v>
          </cell>
          <cell r="BA49">
            <v>0</v>
          </cell>
          <cell r="BB49">
            <v>0</v>
          </cell>
          <cell r="BC49">
            <v>0</v>
          </cell>
          <cell r="BF49" t="str">
            <v>POO</v>
          </cell>
          <cell r="BG49" t="str">
            <v>HLVR</v>
          </cell>
          <cell r="BH49" t="str">
            <v>NCM-W02</v>
          </cell>
        </row>
        <row r="50">
          <cell r="A50">
            <v>9002172</v>
          </cell>
          <cell r="B50">
            <v>1</v>
          </cell>
          <cell r="C50" t="str">
            <v>WMC</v>
          </cell>
          <cell r="D50" t="str">
            <v>HEA</v>
          </cell>
          <cell r="E50" t="str">
            <v>R</v>
          </cell>
          <cell r="F50" t="str">
            <v>NSW</v>
          </cell>
          <cell r="G50">
            <v>40003</v>
          </cell>
          <cell r="H50" t="str">
            <v>AFIG</v>
          </cell>
          <cell r="I50">
            <v>40082</v>
          </cell>
          <cell r="J50" t="str">
            <v>EASY LIVING</v>
          </cell>
          <cell r="M50">
            <v>9002172</v>
          </cell>
          <cell r="O50">
            <v>3542</v>
          </cell>
          <cell r="P50" t="str">
            <v>ANDERSON A M</v>
          </cell>
          <cell r="Q50">
            <v>514000</v>
          </cell>
          <cell r="R50">
            <v>0</v>
          </cell>
          <cell r="S50">
            <v>514000</v>
          </cell>
          <cell r="T50">
            <v>100</v>
          </cell>
          <cell r="U50" t="str">
            <v>Application</v>
          </cell>
          <cell r="V50">
            <v>401</v>
          </cell>
          <cell r="W50" t="str">
            <v>RMI - Application</v>
          </cell>
          <cell r="X50">
            <v>38798</v>
          </cell>
          <cell r="Y50">
            <v>8.75</v>
          </cell>
          <cell r="Z50">
            <v>0</v>
          </cell>
          <cell r="AA50">
            <v>0.5</v>
          </cell>
          <cell r="AB50">
            <v>9.25</v>
          </cell>
          <cell r="AC50">
            <v>4228.55</v>
          </cell>
          <cell r="AD50">
            <v>104.9</v>
          </cell>
          <cell r="AE50">
            <v>38827</v>
          </cell>
          <cell r="AI50">
            <v>0</v>
          </cell>
          <cell r="AJ50">
            <v>38857</v>
          </cell>
          <cell r="AM50">
            <v>106</v>
          </cell>
          <cell r="AN50">
            <v>4</v>
          </cell>
          <cell r="AO50">
            <v>20</v>
          </cell>
          <cell r="AP50">
            <v>1</v>
          </cell>
          <cell r="AQ50" t="str">
            <v>NLS</v>
          </cell>
          <cell r="AR50" t="str">
            <v>NSW</v>
          </cell>
          <cell r="AS50" t="str">
            <v>S</v>
          </cell>
          <cell r="AT50" t="str">
            <v>PL</v>
          </cell>
          <cell r="AU50" t="str">
            <v>IT</v>
          </cell>
          <cell r="AV50" t="str">
            <v>SPLITLOAN</v>
          </cell>
          <cell r="AW50">
            <v>9002172</v>
          </cell>
          <cell r="AX50">
            <v>30</v>
          </cell>
          <cell r="AY50" t="str">
            <v>DLY</v>
          </cell>
          <cell r="AZ50" t="str">
            <v>N/A</v>
          </cell>
          <cell r="BA50">
            <v>0</v>
          </cell>
          <cell r="BB50">
            <v>0</v>
          </cell>
          <cell r="BC50">
            <v>0</v>
          </cell>
          <cell r="BF50" t="str">
            <v>POO</v>
          </cell>
          <cell r="BG50" t="str">
            <v>HLVR</v>
          </cell>
          <cell r="BH50" t="str">
            <v>NCM-W02</v>
          </cell>
        </row>
        <row r="51">
          <cell r="A51">
            <v>9002175</v>
          </cell>
          <cell r="B51">
            <v>1</v>
          </cell>
          <cell r="C51" t="str">
            <v>WMC</v>
          </cell>
          <cell r="D51" t="str">
            <v>PAY</v>
          </cell>
          <cell r="E51" t="str">
            <v>R</v>
          </cell>
          <cell r="F51" t="str">
            <v>NSW</v>
          </cell>
          <cell r="G51">
            <v>40003</v>
          </cell>
          <cell r="H51" t="str">
            <v>AFIG</v>
          </cell>
          <cell r="I51">
            <v>912</v>
          </cell>
          <cell r="J51" t="str">
            <v>WIZARD</v>
          </cell>
          <cell r="M51">
            <v>9002175</v>
          </cell>
          <cell r="O51">
            <v>3546</v>
          </cell>
          <cell r="P51" t="str">
            <v>O'BRIEN M R</v>
          </cell>
          <cell r="Q51">
            <v>210000</v>
          </cell>
          <cell r="R51">
            <v>0</v>
          </cell>
          <cell r="S51">
            <v>210000</v>
          </cell>
          <cell r="T51">
            <v>100</v>
          </cell>
          <cell r="U51" t="str">
            <v>Application</v>
          </cell>
          <cell r="V51">
            <v>401</v>
          </cell>
          <cell r="W51" t="str">
            <v>RMI - Application</v>
          </cell>
          <cell r="X51">
            <v>38874</v>
          </cell>
          <cell r="Y51">
            <v>7.55</v>
          </cell>
          <cell r="Z51">
            <v>0</v>
          </cell>
          <cell r="AA51">
            <v>0.49</v>
          </cell>
          <cell r="AB51">
            <v>8.0399999999999991</v>
          </cell>
          <cell r="AC51">
            <v>1546.77</v>
          </cell>
          <cell r="AD51">
            <v>105</v>
          </cell>
          <cell r="AE51">
            <v>38827</v>
          </cell>
          <cell r="AI51">
            <v>0</v>
          </cell>
          <cell r="AJ51">
            <v>38857</v>
          </cell>
          <cell r="AM51">
            <v>106</v>
          </cell>
          <cell r="AN51">
            <v>4</v>
          </cell>
          <cell r="AO51">
            <v>20</v>
          </cell>
          <cell r="AP51">
            <v>1</v>
          </cell>
          <cell r="AQ51" t="str">
            <v>NLS</v>
          </cell>
          <cell r="AR51" t="str">
            <v>NSW</v>
          </cell>
          <cell r="AS51" t="str">
            <v>S</v>
          </cell>
          <cell r="AT51" t="str">
            <v>PL</v>
          </cell>
          <cell r="AU51" t="str">
            <v>IT</v>
          </cell>
          <cell r="AV51" t="str">
            <v>SPLITLOAN</v>
          </cell>
          <cell r="AW51">
            <v>9002175</v>
          </cell>
          <cell r="AX51">
            <v>30</v>
          </cell>
          <cell r="AY51" t="str">
            <v>DLY</v>
          </cell>
          <cell r="AZ51" t="str">
            <v>N/A</v>
          </cell>
          <cell r="BA51">
            <v>0</v>
          </cell>
          <cell r="BB51">
            <v>0</v>
          </cell>
          <cell r="BC51">
            <v>0</v>
          </cell>
          <cell r="BF51" t="str">
            <v>POO</v>
          </cell>
          <cell r="BG51" t="str">
            <v>HLVR</v>
          </cell>
          <cell r="BH51" t="str">
            <v>NCM-W02</v>
          </cell>
        </row>
        <row r="52">
          <cell r="A52">
            <v>9002176</v>
          </cell>
          <cell r="B52">
            <v>1</v>
          </cell>
          <cell r="D52" t="str">
            <v>PAY</v>
          </cell>
          <cell r="E52" t="str">
            <v>R</v>
          </cell>
          <cell r="F52" t="str">
            <v>NSW</v>
          </cell>
          <cell r="G52">
            <v>40003</v>
          </cell>
          <cell r="H52" t="str">
            <v>AFIG</v>
          </cell>
          <cell r="I52">
            <v>40082</v>
          </cell>
          <cell r="J52" t="str">
            <v>EASY LIVING</v>
          </cell>
          <cell r="M52">
            <v>9002176</v>
          </cell>
          <cell r="O52">
            <v>3547</v>
          </cell>
          <cell r="P52" t="str">
            <v>ASHLEY M W</v>
          </cell>
          <cell r="Q52">
            <v>484500</v>
          </cell>
          <cell r="R52">
            <v>0</v>
          </cell>
          <cell r="S52">
            <v>484500</v>
          </cell>
          <cell r="T52">
            <v>100</v>
          </cell>
          <cell r="U52" t="str">
            <v>Application</v>
          </cell>
          <cell r="V52">
            <v>401</v>
          </cell>
          <cell r="W52" t="str">
            <v>RMI - Application</v>
          </cell>
          <cell r="X52">
            <v>38799</v>
          </cell>
          <cell r="Y52">
            <v>7.75</v>
          </cell>
          <cell r="Z52">
            <v>0</v>
          </cell>
          <cell r="AA52">
            <v>0</v>
          </cell>
          <cell r="AB52">
            <v>7.75</v>
          </cell>
          <cell r="AC52">
            <v>3471.02</v>
          </cell>
          <cell r="AD52">
            <v>0</v>
          </cell>
          <cell r="AE52">
            <v>38827</v>
          </cell>
          <cell r="AI52">
            <v>0</v>
          </cell>
          <cell r="AJ52">
            <v>38857</v>
          </cell>
          <cell r="AM52">
            <v>106</v>
          </cell>
          <cell r="AN52">
            <v>4</v>
          </cell>
          <cell r="AO52">
            <v>20</v>
          </cell>
          <cell r="AP52">
            <v>1</v>
          </cell>
          <cell r="AQ52" t="str">
            <v>NLS</v>
          </cell>
          <cell r="AR52" t="str">
            <v>NSW</v>
          </cell>
          <cell r="AS52" t="str">
            <v>S</v>
          </cell>
          <cell r="AT52" t="str">
            <v>PL</v>
          </cell>
          <cell r="AU52" t="str">
            <v>IT</v>
          </cell>
          <cell r="AV52" t="str">
            <v>SPLITLOAN</v>
          </cell>
          <cell r="AW52">
            <v>9002176</v>
          </cell>
          <cell r="AX52">
            <v>30</v>
          </cell>
          <cell r="AY52" t="str">
            <v>DLY</v>
          </cell>
          <cell r="AZ52" t="str">
            <v>N/A</v>
          </cell>
          <cell r="BA52">
            <v>0</v>
          </cell>
          <cell r="BB52">
            <v>0</v>
          </cell>
          <cell r="BC52">
            <v>0</v>
          </cell>
          <cell r="BF52" t="str">
            <v>RIP</v>
          </cell>
          <cell r="BG52" t="str">
            <v>HLVR</v>
          </cell>
          <cell r="BH52" t="str">
            <v>NCM-W02</v>
          </cell>
        </row>
        <row r="53">
          <cell r="A53">
            <v>9002200</v>
          </cell>
          <cell r="B53">
            <v>1</v>
          </cell>
          <cell r="C53" t="str">
            <v>WMC</v>
          </cell>
          <cell r="D53" t="str">
            <v>NHB</v>
          </cell>
          <cell r="E53" t="str">
            <v>R</v>
          </cell>
          <cell r="F53" t="str">
            <v>NSW</v>
          </cell>
          <cell r="G53">
            <v>40003</v>
          </cell>
          <cell r="H53" t="str">
            <v>AFIG</v>
          </cell>
          <cell r="I53">
            <v>201</v>
          </cell>
          <cell r="J53" t="str">
            <v>AFIG W</v>
          </cell>
          <cell r="M53">
            <v>9002200</v>
          </cell>
          <cell r="O53">
            <v>3584</v>
          </cell>
          <cell r="P53" t="str">
            <v>LOKAN P J</v>
          </cell>
          <cell r="Q53">
            <v>313000</v>
          </cell>
          <cell r="R53">
            <v>0</v>
          </cell>
          <cell r="S53">
            <v>313000</v>
          </cell>
          <cell r="T53">
            <v>100</v>
          </cell>
          <cell r="U53" t="str">
            <v>Application</v>
          </cell>
          <cell r="V53">
            <v>401</v>
          </cell>
          <cell r="W53" t="str">
            <v>RMI - Application</v>
          </cell>
          <cell r="X53">
            <v>38804</v>
          </cell>
          <cell r="Y53">
            <v>8.4499999999999993</v>
          </cell>
          <cell r="Z53">
            <v>0.9</v>
          </cell>
          <cell r="AA53">
            <v>0.9</v>
          </cell>
          <cell r="AB53">
            <v>9.35</v>
          </cell>
          <cell r="AC53">
            <v>2438.79</v>
          </cell>
          <cell r="AD53">
            <v>80.260000000000005</v>
          </cell>
          <cell r="AE53">
            <v>38831</v>
          </cell>
          <cell r="AI53">
            <v>0</v>
          </cell>
          <cell r="AJ53">
            <v>38861</v>
          </cell>
          <cell r="AM53">
            <v>106</v>
          </cell>
          <cell r="AN53">
            <v>4</v>
          </cell>
          <cell r="AO53">
            <v>24</v>
          </cell>
          <cell r="AP53">
            <v>1</v>
          </cell>
          <cell r="AQ53" t="str">
            <v>NLS</v>
          </cell>
          <cell r="AR53" t="str">
            <v>NSW</v>
          </cell>
          <cell r="AS53" t="str">
            <v>S</v>
          </cell>
          <cell r="AT53" t="str">
            <v>PL</v>
          </cell>
          <cell r="AU53" t="str">
            <v>IT</v>
          </cell>
          <cell r="AV53" t="str">
            <v>SPLITLOAN</v>
          </cell>
          <cell r="AW53">
            <v>9002200</v>
          </cell>
          <cell r="AX53">
            <v>20</v>
          </cell>
          <cell r="AY53" t="str">
            <v>DLY</v>
          </cell>
          <cell r="AZ53" t="str">
            <v>N/A</v>
          </cell>
          <cell r="BA53">
            <v>0</v>
          </cell>
          <cell r="BB53">
            <v>0</v>
          </cell>
          <cell r="BC53">
            <v>0</v>
          </cell>
          <cell r="BF53" t="str">
            <v>ROO</v>
          </cell>
          <cell r="BG53" t="str">
            <v>Near Prime</v>
          </cell>
          <cell r="BH53" t="str">
            <v>NCM-W06</v>
          </cell>
        </row>
        <row r="54">
          <cell r="A54">
            <v>9002229</v>
          </cell>
          <cell r="B54">
            <v>1</v>
          </cell>
          <cell r="C54" t="str">
            <v>WMC</v>
          </cell>
          <cell r="D54" t="str">
            <v>PAY</v>
          </cell>
          <cell r="E54" t="str">
            <v>R</v>
          </cell>
          <cell r="F54" t="str">
            <v>NSW</v>
          </cell>
          <cell r="G54">
            <v>40003</v>
          </cell>
          <cell r="H54" t="str">
            <v>AFIG</v>
          </cell>
          <cell r="I54">
            <v>912</v>
          </cell>
          <cell r="J54" t="str">
            <v>WIZARD</v>
          </cell>
          <cell r="M54">
            <v>9002229</v>
          </cell>
          <cell r="O54">
            <v>3630</v>
          </cell>
          <cell r="P54" t="str">
            <v>YOUNG M A</v>
          </cell>
          <cell r="Q54">
            <v>180000</v>
          </cell>
          <cell r="R54">
            <v>0</v>
          </cell>
          <cell r="S54">
            <v>180000</v>
          </cell>
          <cell r="T54">
            <v>100</v>
          </cell>
          <cell r="U54" t="str">
            <v>Application</v>
          </cell>
          <cell r="V54">
            <v>401</v>
          </cell>
          <cell r="W54" t="str">
            <v>RMI - Application</v>
          </cell>
          <cell r="X54">
            <v>38817</v>
          </cell>
          <cell r="Y54">
            <v>7.55</v>
          </cell>
          <cell r="Z54">
            <v>0</v>
          </cell>
          <cell r="AA54">
            <v>0.49</v>
          </cell>
          <cell r="AB54">
            <v>8.0399999999999991</v>
          </cell>
          <cell r="AC54">
            <v>1325.8</v>
          </cell>
          <cell r="AD54">
            <v>0</v>
          </cell>
          <cell r="AE54">
            <v>38837</v>
          </cell>
          <cell r="AI54">
            <v>0</v>
          </cell>
          <cell r="AJ54">
            <v>38867</v>
          </cell>
          <cell r="AM54">
            <v>106</v>
          </cell>
          <cell r="AN54">
            <v>4</v>
          </cell>
          <cell r="AO54">
            <v>30</v>
          </cell>
          <cell r="AP54">
            <v>1</v>
          </cell>
          <cell r="AQ54" t="str">
            <v>NLS</v>
          </cell>
          <cell r="AR54" t="str">
            <v>NSW</v>
          </cell>
          <cell r="AS54" t="str">
            <v>S</v>
          </cell>
          <cell r="AT54" t="str">
            <v>PL</v>
          </cell>
          <cell r="AU54" t="str">
            <v>IT</v>
          </cell>
          <cell r="AV54" t="str">
            <v>SPLITLOAN</v>
          </cell>
          <cell r="AW54" t="str">
            <v>-</v>
          </cell>
          <cell r="AX54">
            <v>30</v>
          </cell>
          <cell r="AY54" t="str">
            <v>DLY</v>
          </cell>
          <cell r="AZ54" t="str">
            <v>N/A</v>
          </cell>
          <cell r="BA54">
            <v>0</v>
          </cell>
          <cell r="BB54">
            <v>0</v>
          </cell>
          <cell r="BC54">
            <v>0</v>
          </cell>
          <cell r="BF54" t="str">
            <v>POO</v>
          </cell>
          <cell r="BG54" t="str">
            <v>HLVR</v>
          </cell>
          <cell r="BH54" t="str">
            <v>NCM-W02</v>
          </cell>
        </row>
        <row r="55">
          <cell r="A55">
            <v>9002243</v>
          </cell>
          <cell r="B55">
            <v>1</v>
          </cell>
          <cell r="C55" t="str">
            <v>WMC</v>
          </cell>
          <cell r="D55" t="str">
            <v>PAY</v>
          </cell>
          <cell r="E55" t="str">
            <v>R</v>
          </cell>
          <cell r="F55" t="str">
            <v>NSW</v>
          </cell>
          <cell r="G55">
            <v>40003</v>
          </cell>
          <cell r="H55" t="str">
            <v>AFIG</v>
          </cell>
          <cell r="I55">
            <v>40060</v>
          </cell>
          <cell r="J55" t="str">
            <v>ICC PP</v>
          </cell>
          <cell r="M55">
            <v>9002243</v>
          </cell>
          <cell r="O55">
            <v>3650</v>
          </cell>
          <cell r="P55" t="str">
            <v>ADAMS Y</v>
          </cell>
          <cell r="Q55">
            <v>575000</v>
          </cell>
          <cell r="R55">
            <v>0</v>
          </cell>
          <cell r="S55">
            <v>575000</v>
          </cell>
          <cell r="T55">
            <v>100</v>
          </cell>
          <cell r="U55" t="str">
            <v>Application</v>
          </cell>
          <cell r="V55">
            <v>401</v>
          </cell>
          <cell r="W55" t="str">
            <v>RMI - Application</v>
          </cell>
          <cell r="X55">
            <v>38811</v>
          </cell>
          <cell r="Y55">
            <v>8.0500000000000007</v>
          </cell>
          <cell r="Z55">
            <v>0</v>
          </cell>
          <cell r="AA55">
            <v>0</v>
          </cell>
          <cell r="AB55">
            <v>8.0500000000000007</v>
          </cell>
          <cell r="AC55">
            <v>3857.29</v>
          </cell>
          <cell r="AD55">
            <v>100</v>
          </cell>
          <cell r="AE55">
            <v>38840</v>
          </cell>
          <cell r="AI55">
            <v>0</v>
          </cell>
          <cell r="AJ55">
            <v>38871</v>
          </cell>
          <cell r="AM55">
            <v>106</v>
          </cell>
          <cell r="AN55">
            <v>5</v>
          </cell>
          <cell r="AO55">
            <v>3</v>
          </cell>
          <cell r="AP55">
            <v>1</v>
          </cell>
          <cell r="AQ55" t="str">
            <v>NLS</v>
          </cell>
          <cell r="AR55" t="str">
            <v>NSW</v>
          </cell>
          <cell r="AS55" t="str">
            <v>S</v>
          </cell>
          <cell r="AT55" t="str">
            <v>PL</v>
          </cell>
          <cell r="AU55" t="str">
            <v>CN</v>
          </cell>
          <cell r="AV55" t="str">
            <v>SPLITCONS</v>
          </cell>
          <cell r="AW55">
            <v>9002243</v>
          </cell>
          <cell r="AX55">
            <v>30</v>
          </cell>
          <cell r="AY55" t="str">
            <v>DLY</v>
          </cell>
          <cell r="AZ55" t="str">
            <v>N/A</v>
          </cell>
          <cell r="BA55">
            <v>0</v>
          </cell>
          <cell r="BB55">
            <v>0</v>
          </cell>
          <cell r="BC55">
            <v>0</v>
          </cell>
          <cell r="BF55" t="str">
            <v>CNS</v>
          </cell>
          <cell r="BG55" t="str">
            <v>HLVR</v>
          </cell>
          <cell r="BH55" t="str">
            <v>NCM-W02</v>
          </cell>
        </row>
        <row r="56">
          <cell r="A56">
            <v>9002248</v>
          </cell>
          <cell r="B56">
            <v>1</v>
          </cell>
          <cell r="C56" t="str">
            <v>WMC</v>
          </cell>
          <cell r="D56" t="str">
            <v>HEA</v>
          </cell>
          <cell r="E56" t="str">
            <v>R</v>
          </cell>
          <cell r="F56" t="str">
            <v>QLD</v>
          </cell>
          <cell r="G56">
            <v>40003</v>
          </cell>
          <cell r="H56" t="str">
            <v>AFIG</v>
          </cell>
          <cell r="I56">
            <v>40051</v>
          </cell>
          <cell r="J56" t="str">
            <v>BMM PP</v>
          </cell>
          <cell r="M56">
            <v>9002248</v>
          </cell>
          <cell r="O56">
            <v>3656</v>
          </cell>
          <cell r="P56" t="str">
            <v>RICHARDS S J1</v>
          </cell>
          <cell r="Q56">
            <v>229950</v>
          </cell>
          <cell r="R56">
            <v>0</v>
          </cell>
          <cell r="S56">
            <v>229950</v>
          </cell>
          <cell r="T56">
            <v>100</v>
          </cell>
          <cell r="U56" t="str">
            <v>Application</v>
          </cell>
          <cell r="V56">
            <v>401</v>
          </cell>
          <cell r="W56" t="str">
            <v>RMI - Application</v>
          </cell>
          <cell r="X56">
            <v>38835</v>
          </cell>
          <cell r="Y56">
            <v>8.75</v>
          </cell>
          <cell r="Z56">
            <v>0</v>
          </cell>
          <cell r="AA56">
            <v>0.89</v>
          </cell>
          <cell r="AB56">
            <v>9.64</v>
          </cell>
          <cell r="AC56">
            <v>1957.08</v>
          </cell>
          <cell r="AD56">
            <v>105</v>
          </cell>
          <cell r="AE56">
            <v>38841</v>
          </cell>
          <cell r="AI56">
            <v>0</v>
          </cell>
          <cell r="AJ56">
            <v>38872</v>
          </cell>
          <cell r="AM56">
            <v>106</v>
          </cell>
          <cell r="AN56">
            <v>5</v>
          </cell>
          <cell r="AO56">
            <v>4</v>
          </cell>
          <cell r="AP56">
            <v>1</v>
          </cell>
          <cell r="AQ56" t="str">
            <v>NLS</v>
          </cell>
          <cell r="AR56" t="str">
            <v>NSW</v>
          </cell>
          <cell r="AS56" t="str">
            <v>S</v>
          </cell>
          <cell r="AT56" t="str">
            <v>PL</v>
          </cell>
          <cell r="AU56" t="str">
            <v>IT</v>
          </cell>
          <cell r="AV56" t="str">
            <v>SPLITLOAN</v>
          </cell>
          <cell r="AW56">
            <v>9002248</v>
          </cell>
          <cell r="AX56">
            <v>30</v>
          </cell>
          <cell r="AY56" t="str">
            <v>DLY</v>
          </cell>
          <cell r="AZ56" t="str">
            <v>N/A</v>
          </cell>
          <cell r="BA56">
            <v>0</v>
          </cell>
          <cell r="BB56">
            <v>0</v>
          </cell>
          <cell r="BC56">
            <v>0</v>
          </cell>
          <cell r="BF56" t="str">
            <v>POO</v>
          </cell>
          <cell r="BG56" t="str">
            <v>HLVR</v>
          </cell>
          <cell r="BH56" t="str">
            <v>NCM-W02</v>
          </cell>
        </row>
        <row r="57">
          <cell r="A57">
            <v>9002253</v>
          </cell>
          <cell r="B57">
            <v>1</v>
          </cell>
          <cell r="C57" t="str">
            <v>WMC</v>
          </cell>
          <cell r="D57" t="str">
            <v>HEA</v>
          </cell>
          <cell r="E57" t="str">
            <v>R</v>
          </cell>
          <cell r="F57" t="str">
            <v>NSW</v>
          </cell>
          <cell r="G57">
            <v>40003</v>
          </cell>
          <cell r="H57" t="str">
            <v>AFIG</v>
          </cell>
          <cell r="I57">
            <v>201</v>
          </cell>
          <cell r="J57" t="str">
            <v>AFIG W</v>
          </cell>
          <cell r="M57">
            <v>9002253</v>
          </cell>
          <cell r="O57">
            <v>3663</v>
          </cell>
          <cell r="P57" t="str">
            <v>LAWRIE D J</v>
          </cell>
          <cell r="Q57">
            <v>348000</v>
          </cell>
          <cell r="R57">
            <v>0</v>
          </cell>
          <cell r="S57">
            <v>348000</v>
          </cell>
          <cell r="T57">
            <v>100</v>
          </cell>
          <cell r="U57" t="str">
            <v>Application</v>
          </cell>
          <cell r="V57">
            <v>401</v>
          </cell>
          <cell r="W57" t="str">
            <v>RMI - Application</v>
          </cell>
          <cell r="X57">
            <v>38814</v>
          </cell>
          <cell r="Y57">
            <v>8.75</v>
          </cell>
          <cell r="Z57">
            <v>0</v>
          </cell>
          <cell r="AA57">
            <v>0.89</v>
          </cell>
          <cell r="AB57">
            <v>9.64</v>
          </cell>
          <cell r="AC57">
            <v>3663.36</v>
          </cell>
          <cell r="AD57">
            <v>104.98</v>
          </cell>
          <cell r="AE57">
            <v>38842</v>
          </cell>
          <cell r="AI57">
            <v>0</v>
          </cell>
          <cell r="AJ57">
            <v>38873</v>
          </cell>
          <cell r="AM57">
            <v>106</v>
          </cell>
          <cell r="AN57">
            <v>5</v>
          </cell>
          <cell r="AO57">
            <v>5</v>
          </cell>
          <cell r="AP57">
            <v>1</v>
          </cell>
          <cell r="AQ57" t="str">
            <v>NLS</v>
          </cell>
          <cell r="AR57" t="str">
            <v>NSW</v>
          </cell>
          <cell r="AS57" t="str">
            <v>S</v>
          </cell>
          <cell r="AT57" t="str">
            <v>PL</v>
          </cell>
          <cell r="AU57" t="str">
            <v>IT</v>
          </cell>
          <cell r="AV57" t="str">
            <v>SPLITLOAN</v>
          </cell>
          <cell r="AW57">
            <v>9002253</v>
          </cell>
          <cell r="AX57">
            <v>15</v>
          </cell>
          <cell r="AY57" t="str">
            <v>DLY</v>
          </cell>
          <cell r="AZ57" t="str">
            <v>N/A</v>
          </cell>
          <cell r="BA57">
            <v>0</v>
          </cell>
          <cell r="BB57">
            <v>0</v>
          </cell>
          <cell r="BC57">
            <v>0</v>
          </cell>
          <cell r="BF57" t="str">
            <v>POO</v>
          </cell>
          <cell r="BG57" t="str">
            <v>HLVR</v>
          </cell>
          <cell r="BH57" t="str">
            <v>NCM-W02</v>
          </cell>
        </row>
        <row r="58">
          <cell r="A58">
            <v>9002263</v>
          </cell>
          <cell r="B58">
            <v>1</v>
          </cell>
          <cell r="C58" t="str">
            <v>WMC</v>
          </cell>
          <cell r="D58" t="str">
            <v>PAY</v>
          </cell>
          <cell r="E58" t="str">
            <v>R</v>
          </cell>
          <cell r="F58" t="str">
            <v>NSW</v>
          </cell>
          <cell r="G58">
            <v>40003</v>
          </cell>
          <cell r="H58" t="str">
            <v>AFIG</v>
          </cell>
          <cell r="I58">
            <v>912</v>
          </cell>
          <cell r="J58" t="str">
            <v>WIZARD</v>
          </cell>
          <cell r="M58">
            <v>9002263</v>
          </cell>
          <cell r="O58">
            <v>3682</v>
          </cell>
          <cell r="P58" t="str">
            <v>GEORGE J H</v>
          </cell>
          <cell r="Q58">
            <v>298300</v>
          </cell>
          <cell r="R58">
            <v>0</v>
          </cell>
          <cell r="S58">
            <v>298300</v>
          </cell>
          <cell r="T58">
            <v>100</v>
          </cell>
          <cell r="U58" t="str">
            <v>Application</v>
          </cell>
          <cell r="V58">
            <v>401</v>
          </cell>
          <cell r="W58" t="str">
            <v>RMI - Application</v>
          </cell>
          <cell r="X58">
            <v>38835</v>
          </cell>
          <cell r="Y58">
            <v>7.55</v>
          </cell>
          <cell r="Z58">
            <v>0</v>
          </cell>
          <cell r="AA58">
            <v>0.49</v>
          </cell>
          <cell r="AB58">
            <v>8.0399999999999991</v>
          </cell>
          <cell r="AC58">
            <v>2197.14</v>
          </cell>
          <cell r="AD58">
            <v>95</v>
          </cell>
          <cell r="AE58">
            <v>38843</v>
          </cell>
          <cell r="AI58">
            <v>0</v>
          </cell>
          <cell r="AJ58">
            <v>38874</v>
          </cell>
          <cell r="AM58">
            <v>106</v>
          </cell>
          <cell r="AN58">
            <v>5</v>
          </cell>
          <cell r="AO58">
            <v>6</v>
          </cell>
          <cell r="AP58">
            <v>1</v>
          </cell>
          <cell r="AQ58" t="str">
            <v>NLS</v>
          </cell>
          <cell r="AR58" t="str">
            <v>NSW</v>
          </cell>
          <cell r="AS58" t="str">
            <v>S</v>
          </cell>
          <cell r="AT58" t="str">
            <v>PL</v>
          </cell>
          <cell r="AU58" t="str">
            <v>IT</v>
          </cell>
          <cell r="AV58" t="str">
            <v>SPLITLOAN</v>
          </cell>
          <cell r="AW58">
            <v>9002263</v>
          </cell>
          <cell r="AX58">
            <v>30</v>
          </cell>
          <cell r="AY58" t="str">
            <v>DLY</v>
          </cell>
          <cell r="AZ58" t="str">
            <v>N/A</v>
          </cell>
          <cell r="BA58">
            <v>0</v>
          </cell>
          <cell r="BB58">
            <v>0</v>
          </cell>
          <cell r="BC58">
            <v>0</v>
          </cell>
          <cell r="BF58" t="str">
            <v>POO</v>
          </cell>
          <cell r="BG58" t="str">
            <v>HLVR</v>
          </cell>
          <cell r="BH58" t="str">
            <v>NCM-W02</v>
          </cell>
        </row>
        <row r="59">
          <cell r="A59">
            <v>9002265</v>
          </cell>
          <cell r="B59">
            <v>1</v>
          </cell>
          <cell r="C59" t="str">
            <v>WMC</v>
          </cell>
          <cell r="D59" t="str">
            <v>HEA</v>
          </cell>
          <cell r="E59" t="str">
            <v>R</v>
          </cell>
          <cell r="F59" t="str">
            <v>NSW</v>
          </cell>
          <cell r="G59">
            <v>40003</v>
          </cell>
          <cell r="H59" t="str">
            <v>AFIG</v>
          </cell>
          <cell r="I59">
            <v>912</v>
          </cell>
          <cell r="J59" t="str">
            <v>WIZARD</v>
          </cell>
          <cell r="M59">
            <v>9002265</v>
          </cell>
          <cell r="O59">
            <v>3685</v>
          </cell>
          <cell r="P59" t="str">
            <v>DEIGHTON I J</v>
          </cell>
          <cell r="Q59">
            <v>294000</v>
          </cell>
          <cell r="R59">
            <v>0</v>
          </cell>
          <cell r="S59">
            <v>294000</v>
          </cell>
          <cell r="T59">
            <v>100</v>
          </cell>
          <cell r="U59" t="str">
            <v>Application</v>
          </cell>
          <cell r="V59">
            <v>401</v>
          </cell>
          <cell r="W59" t="str">
            <v>RMI - Application</v>
          </cell>
          <cell r="X59">
            <v>38817</v>
          </cell>
          <cell r="Y59">
            <v>8.6999999999999993</v>
          </cell>
          <cell r="Z59">
            <v>0</v>
          </cell>
          <cell r="AA59">
            <v>0.49</v>
          </cell>
          <cell r="AB59">
            <v>9.19</v>
          </cell>
          <cell r="AC59">
            <v>2405.89</v>
          </cell>
          <cell r="AD59">
            <v>105</v>
          </cell>
          <cell r="AE59">
            <v>38844</v>
          </cell>
          <cell r="AI59">
            <v>0</v>
          </cell>
          <cell r="AJ59">
            <v>38875</v>
          </cell>
          <cell r="AM59">
            <v>106</v>
          </cell>
          <cell r="AN59">
            <v>5</v>
          </cell>
          <cell r="AO59">
            <v>7</v>
          </cell>
          <cell r="AP59">
            <v>1</v>
          </cell>
          <cell r="AQ59" t="str">
            <v>NLS</v>
          </cell>
          <cell r="AR59" t="str">
            <v>NSW</v>
          </cell>
          <cell r="AS59" t="str">
            <v>S</v>
          </cell>
          <cell r="AT59" t="str">
            <v>PL</v>
          </cell>
          <cell r="AU59" t="str">
            <v>IT</v>
          </cell>
          <cell r="AV59" t="str">
            <v>SPLITLOAN</v>
          </cell>
          <cell r="AW59" t="str">
            <v>-</v>
          </cell>
          <cell r="AX59">
            <v>30</v>
          </cell>
          <cell r="AY59" t="str">
            <v>DLY</v>
          </cell>
          <cell r="AZ59" t="str">
            <v>N/A</v>
          </cell>
          <cell r="BA59">
            <v>0</v>
          </cell>
          <cell r="BB59">
            <v>0</v>
          </cell>
          <cell r="BC59">
            <v>0</v>
          </cell>
          <cell r="BF59" t="str">
            <v>POO</v>
          </cell>
          <cell r="BG59" t="str">
            <v>HLVR</v>
          </cell>
          <cell r="BH59" t="str">
            <v>NCM-W02</v>
          </cell>
        </row>
        <row r="60">
          <cell r="A60">
            <v>9002269</v>
          </cell>
          <cell r="B60">
            <v>1</v>
          </cell>
          <cell r="C60" t="str">
            <v>WMC</v>
          </cell>
          <cell r="D60" t="str">
            <v>PAY</v>
          </cell>
          <cell r="E60" t="str">
            <v>R</v>
          </cell>
          <cell r="F60" t="str">
            <v>NSW</v>
          </cell>
          <cell r="G60">
            <v>40003</v>
          </cell>
          <cell r="H60" t="str">
            <v>AFIG</v>
          </cell>
          <cell r="I60">
            <v>40097</v>
          </cell>
          <cell r="J60" t="str">
            <v>MMC (H/O) SPP</v>
          </cell>
          <cell r="M60">
            <v>9002269</v>
          </cell>
          <cell r="O60">
            <v>3692</v>
          </cell>
          <cell r="P60" t="str">
            <v>ADAMS A L</v>
          </cell>
          <cell r="Q60">
            <v>473000</v>
          </cell>
          <cell r="R60">
            <v>0</v>
          </cell>
          <cell r="S60">
            <v>473000</v>
          </cell>
          <cell r="T60">
            <v>100</v>
          </cell>
          <cell r="U60" t="str">
            <v>Application</v>
          </cell>
          <cell r="V60">
            <v>401</v>
          </cell>
          <cell r="W60" t="str">
            <v>RMI - Application</v>
          </cell>
          <cell r="X60">
            <v>38854</v>
          </cell>
          <cell r="Y60">
            <v>7.75</v>
          </cell>
          <cell r="Z60">
            <v>0</v>
          </cell>
          <cell r="AA60">
            <v>0</v>
          </cell>
          <cell r="AB60">
            <v>7.75</v>
          </cell>
          <cell r="AC60">
            <v>3388.63</v>
          </cell>
          <cell r="AD60">
            <v>0</v>
          </cell>
          <cell r="AE60">
            <v>38847</v>
          </cell>
          <cell r="AI60">
            <v>0</v>
          </cell>
          <cell r="AJ60">
            <v>38878</v>
          </cell>
          <cell r="AM60">
            <v>106</v>
          </cell>
          <cell r="AN60">
            <v>5</v>
          </cell>
          <cell r="AO60">
            <v>10</v>
          </cell>
          <cell r="AP60">
            <v>1</v>
          </cell>
          <cell r="AQ60" t="str">
            <v>NLS</v>
          </cell>
          <cell r="AR60" t="str">
            <v>NSW</v>
          </cell>
          <cell r="AS60" t="str">
            <v>S</v>
          </cell>
          <cell r="AT60" t="str">
            <v>PL</v>
          </cell>
          <cell r="AU60" t="str">
            <v>IT</v>
          </cell>
          <cell r="AV60" t="str">
            <v>SPLITLOAN</v>
          </cell>
          <cell r="AW60" t="str">
            <v>-</v>
          </cell>
          <cell r="AX60">
            <v>30</v>
          </cell>
          <cell r="AY60" t="str">
            <v>DLY</v>
          </cell>
          <cell r="AZ60" t="str">
            <v>N/A</v>
          </cell>
          <cell r="BA60">
            <v>0</v>
          </cell>
          <cell r="BB60">
            <v>0</v>
          </cell>
          <cell r="BC60">
            <v>0</v>
          </cell>
          <cell r="BF60" t="str">
            <v>POO</v>
          </cell>
          <cell r="BG60" t="str">
            <v>HLVR</v>
          </cell>
          <cell r="BH60" t="str">
            <v>NCM-W02</v>
          </cell>
        </row>
        <row r="61">
          <cell r="A61">
            <v>9002296</v>
          </cell>
          <cell r="B61">
            <v>1</v>
          </cell>
          <cell r="C61" t="str">
            <v>WMC</v>
          </cell>
          <cell r="D61" t="str">
            <v>NLA</v>
          </cell>
          <cell r="E61" t="str">
            <v>R</v>
          </cell>
          <cell r="F61" t="str">
            <v>VIC</v>
          </cell>
          <cell r="G61">
            <v>40003</v>
          </cell>
          <cell r="H61" t="str">
            <v>AFIG</v>
          </cell>
          <cell r="I61">
            <v>40006</v>
          </cell>
          <cell r="J61" t="str">
            <v>STELLAR FINANCE</v>
          </cell>
          <cell r="M61">
            <v>9002296</v>
          </cell>
          <cell r="O61">
            <v>3745</v>
          </cell>
          <cell r="P61" t="str">
            <v>MOORE PARK 2 P/</v>
          </cell>
          <cell r="Q61">
            <v>636500</v>
          </cell>
          <cell r="R61">
            <v>0</v>
          </cell>
          <cell r="S61">
            <v>636500</v>
          </cell>
          <cell r="T61">
            <v>100</v>
          </cell>
          <cell r="U61" t="str">
            <v>Application</v>
          </cell>
          <cell r="V61">
            <v>401</v>
          </cell>
          <cell r="W61" t="str">
            <v>RMI - Application</v>
          </cell>
          <cell r="X61">
            <v>38833</v>
          </cell>
          <cell r="Y61">
            <v>8.8000000000000007</v>
          </cell>
          <cell r="Z61">
            <v>1.25</v>
          </cell>
          <cell r="AA61">
            <v>0.7</v>
          </cell>
          <cell r="AB61">
            <v>9.5</v>
          </cell>
          <cell r="AC61">
            <v>5038.96</v>
          </cell>
          <cell r="AD61">
            <v>95</v>
          </cell>
          <cell r="AE61">
            <v>38857</v>
          </cell>
          <cell r="AI61">
            <v>0</v>
          </cell>
          <cell r="AJ61">
            <v>38888</v>
          </cell>
          <cell r="AM61">
            <v>106</v>
          </cell>
          <cell r="AN61">
            <v>5</v>
          </cell>
          <cell r="AO61">
            <v>20</v>
          </cell>
          <cell r="AP61">
            <v>1</v>
          </cell>
          <cell r="AQ61" t="str">
            <v>NLS</v>
          </cell>
          <cell r="AR61" t="str">
            <v>NSW</v>
          </cell>
          <cell r="AS61" t="str">
            <v>S</v>
          </cell>
          <cell r="AT61" t="str">
            <v>PL</v>
          </cell>
          <cell r="AU61" t="str">
            <v>IT</v>
          </cell>
          <cell r="AV61" t="str">
            <v>SPLITLOAN</v>
          </cell>
          <cell r="AW61">
            <v>9002296</v>
          </cell>
          <cell r="AX61">
            <v>30</v>
          </cell>
          <cell r="AY61" t="str">
            <v>DLY</v>
          </cell>
          <cell r="AZ61" t="str">
            <v>N/A</v>
          </cell>
          <cell r="BA61">
            <v>0</v>
          </cell>
          <cell r="BB61">
            <v>0</v>
          </cell>
          <cell r="BC61">
            <v>0</v>
          </cell>
          <cell r="BF61" t="str">
            <v>PIP</v>
          </cell>
          <cell r="BG61" t="str">
            <v>Near Prime</v>
          </cell>
          <cell r="BH61" t="str">
            <v>NCM-W06</v>
          </cell>
        </row>
        <row r="62">
          <cell r="A62">
            <v>9002311</v>
          </cell>
          <cell r="B62">
            <v>1</v>
          </cell>
          <cell r="C62" t="str">
            <v>WMC</v>
          </cell>
          <cell r="D62" t="str">
            <v>PAY</v>
          </cell>
          <cell r="E62" t="str">
            <v>R</v>
          </cell>
          <cell r="F62" t="str">
            <v>NSW</v>
          </cell>
          <cell r="G62">
            <v>40003</v>
          </cell>
          <cell r="H62" t="str">
            <v>AFIG</v>
          </cell>
          <cell r="I62">
            <v>912</v>
          </cell>
          <cell r="J62" t="str">
            <v>WIZARD</v>
          </cell>
          <cell r="M62">
            <v>9002311</v>
          </cell>
          <cell r="O62">
            <v>3771</v>
          </cell>
          <cell r="P62" t="str">
            <v>LUMSDEN P C</v>
          </cell>
          <cell r="Q62">
            <v>295000</v>
          </cell>
          <cell r="R62">
            <v>0</v>
          </cell>
          <cell r="S62">
            <v>295000</v>
          </cell>
          <cell r="T62">
            <v>100</v>
          </cell>
          <cell r="U62" t="str">
            <v>Application</v>
          </cell>
          <cell r="V62">
            <v>401</v>
          </cell>
          <cell r="W62" t="str">
            <v>RMI - Application</v>
          </cell>
          <cell r="X62">
            <v>38834</v>
          </cell>
          <cell r="Y62">
            <v>7.55</v>
          </cell>
          <cell r="Z62">
            <v>0</v>
          </cell>
          <cell r="AA62">
            <v>0.49</v>
          </cell>
          <cell r="AB62">
            <v>8.0399999999999991</v>
          </cell>
          <cell r="AC62">
            <v>2172.84</v>
          </cell>
          <cell r="AD62">
            <v>100</v>
          </cell>
          <cell r="AE62">
            <v>38863</v>
          </cell>
          <cell r="AI62">
            <v>0</v>
          </cell>
          <cell r="AJ62">
            <v>38894</v>
          </cell>
          <cell r="AM62">
            <v>106</v>
          </cell>
          <cell r="AN62">
            <v>5</v>
          </cell>
          <cell r="AO62">
            <v>26</v>
          </cell>
          <cell r="AP62">
            <v>1</v>
          </cell>
          <cell r="AQ62" t="str">
            <v>NLS</v>
          </cell>
          <cell r="AR62" t="str">
            <v>NSW</v>
          </cell>
          <cell r="AS62" t="str">
            <v>S</v>
          </cell>
          <cell r="AT62" t="str">
            <v>PL</v>
          </cell>
          <cell r="AU62" t="str">
            <v>IT</v>
          </cell>
          <cell r="AV62" t="str">
            <v>SPLITLOAN</v>
          </cell>
          <cell r="AW62">
            <v>9002311</v>
          </cell>
          <cell r="AX62">
            <v>30</v>
          </cell>
          <cell r="AY62" t="str">
            <v>DLY</v>
          </cell>
          <cell r="AZ62" t="str">
            <v>N/A</v>
          </cell>
          <cell r="BA62">
            <v>0</v>
          </cell>
          <cell r="BB62">
            <v>0</v>
          </cell>
          <cell r="BC62">
            <v>0</v>
          </cell>
          <cell r="BF62" t="str">
            <v>POO</v>
          </cell>
          <cell r="BG62" t="str">
            <v>HLVR</v>
          </cell>
          <cell r="BH62" t="str">
            <v>NCM-W02</v>
          </cell>
        </row>
        <row r="63">
          <cell r="A63">
            <v>9002318</v>
          </cell>
          <cell r="B63">
            <v>1</v>
          </cell>
          <cell r="C63" t="str">
            <v>WMC</v>
          </cell>
          <cell r="D63" t="str">
            <v>PAY</v>
          </cell>
          <cell r="E63" t="str">
            <v>R</v>
          </cell>
          <cell r="F63" t="str">
            <v>NSW</v>
          </cell>
          <cell r="G63">
            <v>40003</v>
          </cell>
          <cell r="H63" t="str">
            <v>AFIG</v>
          </cell>
          <cell r="I63">
            <v>912</v>
          </cell>
          <cell r="J63" t="str">
            <v>WIZARD</v>
          </cell>
          <cell r="M63">
            <v>9002318</v>
          </cell>
          <cell r="O63">
            <v>3780</v>
          </cell>
          <cell r="P63" t="str">
            <v>THOMPSON M W</v>
          </cell>
          <cell r="Q63">
            <v>301000</v>
          </cell>
          <cell r="R63">
            <v>0</v>
          </cell>
          <cell r="S63">
            <v>301000</v>
          </cell>
          <cell r="T63">
            <v>100</v>
          </cell>
          <cell r="U63" t="str">
            <v>Application</v>
          </cell>
          <cell r="V63">
            <v>401</v>
          </cell>
          <cell r="W63" t="str">
            <v>RMI - Application</v>
          </cell>
          <cell r="X63">
            <v>38845</v>
          </cell>
          <cell r="Y63">
            <v>7.55</v>
          </cell>
          <cell r="Z63">
            <v>0</v>
          </cell>
          <cell r="AA63">
            <v>0.49</v>
          </cell>
          <cell r="AB63">
            <v>8.0399999999999991</v>
          </cell>
          <cell r="AC63">
            <v>2217.0300000000002</v>
          </cell>
          <cell r="AD63">
            <v>100</v>
          </cell>
          <cell r="AE63">
            <v>38864</v>
          </cell>
          <cell r="AI63">
            <v>0</v>
          </cell>
          <cell r="AJ63">
            <v>38895</v>
          </cell>
          <cell r="AM63">
            <v>106</v>
          </cell>
          <cell r="AN63">
            <v>5</v>
          </cell>
          <cell r="AO63">
            <v>27</v>
          </cell>
          <cell r="AP63">
            <v>1</v>
          </cell>
          <cell r="AQ63" t="str">
            <v>NLS</v>
          </cell>
          <cell r="AR63" t="str">
            <v>NSW</v>
          </cell>
          <cell r="AS63" t="str">
            <v>S</v>
          </cell>
          <cell r="AT63" t="str">
            <v>PL</v>
          </cell>
          <cell r="AU63" t="str">
            <v>IT</v>
          </cell>
          <cell r="AV63" t="str">
            <v>SPLITLOAN</v>
          </cell>
          <cell r="AW63">
            <v>9002318</v>
          </cell>
          <cell r="AX63">
            <v>30</v>
          </cell>
          <cell r="AY63" t="str">
            <v>DLY</v>
          </cell>
          <cell r="AZ63" t="str">
            <v>N/A</v>
          </cell>
          <cell r="BA63">
            <v>0</v>
          </cell>
          <cell r="BB63">
            <v>0</v>
          </cell>
          <cell r="BC63">
            <v>0</v>
          </cell>
          <cell r="BF63" t="str">
            <v>POO</v>
          </cell>
          <cell r="BG63" t="str">
            <v>HLVR</v>
          </cell>
          <cell r="BH63" t="str">
            <v>NCM-W02</v>
          </cell>
        </row>
        <row r="64">
          <cell r="A64">
            <v>9002325</v>
          </cell>
          <cell r="B64">
            <v>1</v>
          </cell>
          <cell r="C64" t="str">
            <v>WMC</v>
          </cell>
          <cell r="D64" t="str">
            <v>PAY</v>
          </cell>
          <cell r="E64" t="str">
            <v>R</v>
          </cell>
          <cell r="F64" t="str">
            <v>NSW</v>
          </cell>
          <cell r="G64">
            <v>40003</v>
          </cell>
          <cell r="H64" t="str">
            <v>AFIG</v>
          </cell>
          <cell r="I64">
            <v>912</v>
          </cell>
          <cell r="J64" t="str">
            <v>WIZARD</v>
          </cell>
          <cell r="M64">
            <v>9002325</v>
          </cell>
          <cell r="O64">
            <v>3788</v>
          </cell>
          <cell r="P64" t="str">
            <v>SMITH D A1</v>
          </cell>
          <cell r="Q64">
            <v>380000</v>
          </cell>
          <cell r="R64">
            <v>0</v>
          </cell>
          <cell r="S64">
            <v>380000</v>
          </cell>
          <cell r="T64">
            <v>100</v>
          </cell>
          <cell r="U64" t="str">
            <v>Application</v>
          </cell>
          <cell r="V64">
            <v>401</v>
          </cell>
          <cell r="W64" t="str">
            <v>RMI - Application</v>
          </cell>
          <cell r="X64">
            <v>38863</v>
          </cell>
          <cell r="Y64">
            <v>7.55</v>
          </cell>
          <cell r="Z64">
            <v>0</v>
          </cell>
          <cell r="AA64">
            <v>0.49</v>
          </cell>
          <cell r="AB64">
            <v>8.0399999999999991</v>
          </cell>
          <cell r="AC64">
            <v>2798.91</v>
          </cell>
          <cell r="AD64">
            <v>100</v>
          </cell>
          <cell r="AE64">
            <v>38869</v>
          </cell>
          <cell r="AI64">
            <v>0</v>
          </cell>
          <cell r="AJ64">
            <v>38899</v>
          </cell>
          <cell r="AM64">
            <v>106</v>
          </cell>
          <cell r="AN64">
            <v>6</v>
          </cell>
          <cell r="AO64">
            <v>1</v>
          </cell>
          <cell r="AP64">
            <v>1</v>
          </cell>
          <cell r="AQ64" t="str">
            <v>NLS</v>
          </cell>
          <cell r="AR64" t="str">
            <v>NSW</v>
          </cell>
          <cell r="AS64" t="str">
            <v>S</v>
          </cell>
          <cell r="AT64" t="str">
            <v>PL</v>
          </cell>
          <cell r="AU64" t="str">
            <v>IT</v>
          </cell>
          <cell r="AV64" t="str">
            <v>SPLITLOAN</v>
          </cell>
          <cell r="AW64">
            <v>9002325</v>
          </cell>
          <cell r="AX64">
            <v>30</v>
          </cell>
          <cell r="AY64" t="str">
            <v>DLY</v>
          </cell>
          <cell r="AZ64" t="str">
            <v>N/A</v>
          </cell>
          <cell r="BA64">
            <v>0</v>
          </cell>
          <cell r="BB64">
            <v>0</v>
          </cell>
          <cell r="BC64">
            <v>0</v>
          </cell>
          <cell r="BF64" t="str">
            <v>ROO</v>
          </cell>
          <cell r="BG64" t="str">
            <v>HLVR</v>
          </cell>
          <cell r="BH64" t="str">
            <v>NCM-W02</v>
          </cell>
        </row>
        <row r="65">
          <cell r="A65">
            <v>9002326</v>
          </cell>
          <cell r="B65">
            <v>1</v>
          </cell>
          <cell r="C65" t="str">
            <v>WMC</v>
          </cell>
          <cell r="D65" t="str">
            <v>HEA</v>
          </cell>
          <cell r="E65" t="str">
            <v>R</v>
          </cell>
          <cell r="F65" t="str">
            <v>NSW</v>
          </cell>
          <cell r="G65">
            <v>40003</v>
          </cell>
          <cell r="H65" t="str">
            <v>AFIG</v>
          </cell>
          <cell r="I65">
            <v>40057</v>
          </cell>
          <cell r="J65" t="str">
            <v>MERIDIAN MTG</v>
          </cell>
          <cell r="M65">
            <v>9002326</v>
          </cell>
          <cell r="O65">
            <v>3790</v>
          </cell>
          <cell r="P65" t="str">
            <v>BOYES B R</v>
          </cell>
          <cell r="Q65">
            <v>210000</v>
          </cell>
          <cell r="R65">
            <v>0</v>
          </cell>
          <cell r="S65">
            <v>210000</v>
          </cell>
          <cell r="T65">
            <v>100</v>
          </cell>
          <cell r="U65" t="str">
            <v>Application</v>
          </cell>
          <cell r="V65">
            <v>401</v>
          </cell>
          <cell r="W65" t="str">
            <v>RMI - Application</v>
          </cell>
          <cell r="X65">
            <v>38839</v>
          </cell>
          <cell r="Y65">
            <v>8.75</v>
          </cell>
          <cell r="Z65">
            <v>0</v>
          </cell>
          <cell r="AA65">
            <v>0.74</v>
          </cell>
          <cell r="AB65">
            <v>9.49</v>
          </cell>
          <cell r="AC65">
            <v>1764.26</v>
          </cell>
          <cell r="AD65">
            <v>105</v>
          </cell>
          <cell r="AE65">
            <v>38869</v>
          </cell>
          <cell r="AI65">
            <v>0</v>
          </cell>
          <cell r="AJ65">
            <v>38899</v>
          </cell>
          <cell r="AM65">
            <v>106</v>
          </cell>
          <cell r="AN65">
            <v>6</v>
          </cell>
          <cell r="AO65">
            <v>1</v>
          </cell>
          <cell r="AP65">
            <v>1</v>
          </cell>
          <cell r="AQ65" t="str">
            <v>NLS</v>
          </cell>
          <cell r="AR65" t="str">
            <v>NSW</v>
          </cell>
          <cell r="AS65" t="str">
            <v>S</v>
          </cell>
          <cell r="AT65" t="str">
            <v>PL</v>
          </cell>
          <cell r="AU65" t="str">
            <v>IT</v>
          </cell>
          <cell r="AV65" t="str">
            <v>SPLITLOAN</v>
          </cell>
          <cell r="AW65">
            <v>9002326</v>
          </cell>
          <cell r="AX65">
            <v>30</v>
          </cell>
          <cell r="AY65" t="str">
            <v>DLY</v>
          </cell>
          <cell r="AZ65" t="str">
            <v>N/A</v>
          </cell>
          <cell r="BA65">
            <v>0</v>
          </cell>
          <cell r="BB65">
            <v>0</v>
          </cell>
          <cell r="BC65">
            <v>0</v>
          </cell>
          <cell r="BF65" t="str">
            <v>POO</v>
          </cell>
          <cell r="BG65" t="str">
            <v>HLVR</v>
          </cell>
          <cell r="BH65" t="str">
            <v>NCM-W02</v>
          </cell>
        </row>
        <row r="66">
          <cell r="A66">
            <v>9002333</v>
          </cell>
          <cell r="B66">
            <v>1</v>
          </cell>
          <cell r="C66" t="str">
            <v>WMC</v>
          </cell>
          <cell r="D66" t="str">
            <v>NHB</v>
          </cell>
          <cell r="E66" t="str">
            <v>R</v>
          </cell>
          <cell r="F66" t="str">
            <v>NSW</v>
          </cell>
          <cell r="G66">
            <v>40003</v>
          </cell>
          <cell r="H66" t="str">
            <v>AFIG</v>
          </cell>
          <cell r="I66">
            <v>912</v>
          </cell>
          <cell r="J66" t="str">
            <v>WIZARD</v>
          </cell>
          <cell r="M66">
            <v>9002333</v>
          </cell>
          <cell r="O66">
            <v>3801</v>
          </cell>
          <cell r="P66" t="str">
            <v>EADE R A</v>
          </cell>
          <cell r="Q66">
            <v>140000</v>
          </cell>
          <cell r="R66">
            <v>0</v>
          </cell>
          <cell r="S66">
            <v>140000</v>
          </cell>
          <cell r="T66">
            <v>100</v>
          </cell>
          <cell r="U66" t="str">
            <v>Application</v>
          </cell>
          <cell r="V66">
            <v>401</v>
          </cell>
          <cell r="W66" t="str">
            <v>RMI - Application</v>
          </cell>
          <cell r="X66">
            <v>38842</v>
          </cell>
          <cell r="Y66">
            <v>7.55</v>
          </cell>
          <cell r="Z66">
            <v>0</v>
          </cell>
          <cell r="AA66">
            <v>0.8</v>
          </cell>
          <cell r="AB66">
            <v>8.35</v>
          </cell>
          <cell r="AC66">
            <v>1061.6300000000001</v>
          </cell>
          <cell r="AD66">
            <v>63.64</v>
          </cell>
          <cell r="AE66">
            <v>38870</v>
          </cell>
          <cell r="AI66">
            <v>0</v>
          </cell>
          <cell r="AJ66">
            <v>38900</v>
          </cell>
          <cell r="AM66">
            <v>106</v>
          </cell>
          <cell r="AN66">
            <v>6</v>
          </cell>
          <cell r="AO66">
            <v>2</v>
          </cell>
          <cell r="AP66">
            <v>1</v>
          </cell>
          <cell r="AQ66" t="str">
            <v>NLS</v>
          </cell>
          <cell r="AR66" t="str">
            <v>NSW</v>
          </cell>
          <cell r="AS66" t="str">
            <v>S</v>
          </cell>
          <cell r="AT66" t="str">
            <v>PL</v>
          </cell>
          <cell r="AU66" t="str">
            <v>IT</v>
          </cell>
          <cell r="AV66" t="str">
            <v>SPLITLOAN</v>
          </cell>
          <cell r="AW66">
            <v>9002333</v>
          </cell>
          <cell r="AX66">
            <v>30</v>
          </cell>
          <cell r="AY66" t="str">
            <v>DLY</v>
          </cell>
          <cell r="AZ66" t="str">
            <v>N/A</v>
          </cell>
          <cell r="BA66">
            <v>0</v>
          </cell>
          <cell r="BB66">
            <v>0</v>
          </cell>
          <cell r="BC66">
            <v>0</v>
          </cell>
          <cell r="BF66" t="str">
            <v>ROO</v>
          </cell>
          <cell r="BG66" t="str">
            <v>Near Prime</v>
          </cell>
          <cell r="BH66" t="str">
            <v>NCM-W06</v>
          </cell>
        </row>
        <row r="67">
          <cell r="A67">
            <v>9002366</v>
          </cell>
          <cell r="B67">
            <v>1</v>
          </cell>
          <cell r="C67" t="str">
            <v>WMC</v>
          </cell>
          <cell r="D67" t="str">
            <v>NLA</v>
          </cell>
          <cell r="E67" t="str">
            <v>R</v>
          </cell>
          <cell r="F67" t="str">
            <v>NSW</v>
          </cell>
          <cell r="G67">
            <v>40003</v>
          </cell>
          <cell r="H67" t="str">
            <v>AFIG</v>
          </cell>
          <cell r="I67">
            <v>40097</v>
          </cell>
          <cell r="J67" t="str">
            <v>MMC (H/O) SPP</v>
          </cell>
          <cell r="M67">
            <v>9002366</v>
          </cell>
          <cell r="O67">
            <v>3844</v>
          </cell>
          <cell r="P67" t="str">
            <v>WIDJAJA A</v>
          </cell>
          <cell r="Q67">
            <v>570000</v>
          </cell>
          <cell r="R67">
            <v>0</v>
          </cell>
          <cell r="S67">
            <v>570000</v>
          </cell>
          <cell r="T67">
            <v>100</v>
          </cell>
          <cell r="U67" t="str">
            <v>Application</v>
          </cell>
          <cell r="V67">
            <v>401</v>
          </cell>
          <cell r="W67" t="str">
            <v>RMI - Application</v>
          </cell>
          <cell r="X67">
            <v>38854</v>
          </cell>
          <cell r="Y67">
            <v>7.55</v>
          </cell>
          <cell r="Z67">
            <v>1.25</v>
          </cell>
          <cell r="AA67">
            <v>1.1499999999999999</v>
          </cell>
          <cell r="AB67">
            <v>9.9499999999999993</v>
          </cell>
          <cell r="AC67">
            <v>4726.25</v>
          </cell>
          <cell r="AD67">
            <v>95</v>
          </cell>
          <cell r="AE67">
            <v>38885</v>
          </cell>
          <cell r="AI67">
            <v>0</v>
          </cell>
          <cell r="AJ67">
            <v>38915</v>
          </cell>
          <cell r="AM67">
            <v>106</v>
          </cell>
          <cell r="AN67">
            <v>6</v>
          </cell>
          <cell r="AO67">
            <v>17</v>
          </cell>
          <cell r="AP67">
            <v>1</v>
          </cell>
          <cell r="AQ67" t="str">
            <v>NLS</v>
          </cell>
          <cell r="AR67" t="str">
            <v>NSW</v>
          </cell>
          <cell r="AS67" t="str">
            <v>S</v>
          </cell>
          <cell r="AT67" t="str">
            <v>PL</v>
          </cell>
          <cell r="AU67" t="str">
            <v>IT</v>
          </cell>
          <cell r="AV67" t="str">
            <v>SPLITLOAN</v>
          </cell>
          <cell r="AW67">
            <v>9002366</v>
          </cell>
          <cell r="AX67">
            <v>30</v>
          </cell>
          <cell r="AY67" t="str">
            <v>DLY</v>
          </cell>
          <cell r="AZ67" t="str">
            <v>N/A</v>
          </cell>
          <cell r="BA67">
            <v>0</v>
          </cell>
          <cell r="BB67">
            <v>0</v>
          </cell>
          <cell r="BC67">
            <v>0</v>
          </cell>
          <cell r="BF67" t="str">
            <v>POO</v>
          </cell>
          <cell r="BG67" t="str">
            <v>Near Prime</v>
          </cell>
          <cell r="BH67" t="str">
            <v>NCM-W06</v>
          </cell>
        </row>
        <row r="68">
          <cell r="A68">
            <v>9002377</v>
          </cell>
          <cell r="B68">
            <v>1</v>
          </cell>
          <cell r="D68" t="str">
            <v>NLA</v>
          </cell>
          <cell r="E68" t="str">
            <v>R</v>
          </cell>
          <cell r="F68" t="str">
            <v>QLD</v>
          </cell>
          <cell r="G68">
            <v>40003</v>
          </cell>
          <cell r="H68" t="str">
            <v>AFIG</v>
          </cell>
          <cell r="I68">
            <v>40039</v>
          </cell>
          <cell r="J68" t="str">
            <v>MORTGAGE BROKER</v>
          </cell>
          <cell r="M68">
            <v>9002377</v>
          </cell>
          <cell r="O68">
            <v>3860</v>
          </cell>
          <cell r="P68" t="str">
            <v>BARTON G R</v>
          </cell>
          <cell r="Q68">
            <v>300000</v>
          </cell>
          <cell r="R68">
            <v>0</v>
          </cell>
          <cell r="S68">
            <v>300000</v>
          </cell>
          <cell r="T68">
            <v>100</v>
          </cell>
          <cell r="U68" t="str">
            <v>Application</v>
          </cell>
          <cell r="V68">
            <v>401</v>
          </cell>
          <cell r="W68" t="str">
            <v>RMI - Application</v>
          </cell>
          <cell r="X68">
            <v>38868</v>
          </cell>
          <cell r="Y68">
            <v>7.55</v>
          </cell>
          <cell r="Z68">
            <v>1.1000000000000001</v>
          </cell>
          <cell r="AA68">
            <v>0</v>
          </cell>
          <cell r="AB68">
            <v>8.65</v>
          </cell>
          <cell r="AC68">
            <v>2338.71</v>
          </cell>
          <cell r="AD68">
            <v>88.24</v>
          </cell>
          <cell r="AE68">
            <v>38892</v>
          </cell>
          <cell r="AI68">
            <v>0</v>
          </cell>
          <cell r="AJ68">
            <v>38922</v>
          </cell>
          <cell r="AM68">
            <v>106</v>
          </cell>
          <cell r="AN68">
            <v>6</v>
          </cell>
          <cell r="AO68">
            <v>24</v>
          </cell>
          <cell r="AP68">
            <v>1</v>
          </cell>
          <cell r="AQ68" t="str">
            <v>NLS</v>
          </cell>
          <cell r="AR68" t="str">
            <v>NSW</v>
          </cell>
          <cell r="AS68" t="str">
            <v>S</v>
          </cell>
          <cell r="AT68" t="str">
            <v>PL</v>
          </cell>
          <cell r="AU68" t="str">
            <v>IT</v>
          </cell>
          <cell r="AV68" t="str">
            <v>SPLITLOAN</v>
          </cell>
          <cell r="AW68">
            <v>9002377</v>
          </cell>
          <cell r="AX68">
            <v>30</v>
          </cell>
          <cell r="AY68" t="str">
            <v>DLY</v>
          </cell>
          <cell r="AZ68" t="str">
            <v>N/A</v>
          </cell>
          <cell r="BA68">
            <v>0</v>
          </cell>
          <cell r="BB68">
            <v>0</v>
          </cell>
          <cell r="BC68">
            <v>0</v>
          </cell>
          <cell r="BF68" t="str">
            <v>ROO</v>
          </cell>
          <cell r="BG68" t="str">
            <v>Near Prime</v>
          </cell>
          <cell r="BH68" t="str">
            <v>NCM-W06</v>
          </cell>
        </row>
        <row r="69">
          <cell r="A69">
            <v>9002363</v>
          </cell>
          <cell r="B69">
            <v>1</v>
          </cell>
          <cell r="D69" t="str">
            <v>NHB</v>
          </cell>
          <cell r="E69" t="str">
            <v>R</v>
          </cell>
          <cell r="F69" t="str">
            <v>NSW</v>
          </cell>
          <cell r="G69">
            <v>40003</v>
          </cell>
          <cell r="H69" t="str">
            <v>AFIG</v>
          </cell>
          <cell r="I69">
            <v>40096</v>
          </cell>
          <cell r="J69" t="str">
            <v>YHL (H/O) SPP</v>
          </cell>
          <cell r="M69">
            <v>9002363</v>
          </cell>
          <cell r="O69">
            <v>3838</v>
          </cell>
          <cell r="P69" t="str">
            <v>TOLENTINO A</v>
          </cell>
          <cell r="Q69">
            <v>275000</v>
          </cell>
          <cell r="R69">
            <v>0</v>
          </cell>
          <cell r="S69">
            <v>275000</v>
          </cell>
          <cell r="T69">
            <v>100</v>
          </cell>
          <cell r="U69" t="str">
            <v>Application</v>
          </cell>
          <cell r="V69">
            <v>401</v>
          </cell>
          <cell r="W69" t="str">
            <v>RMI - Application</v>
          </cell>
          <cell r="X69">
            <v>38873</v>
          </cell>
          <cell r="Y69">
            <v>7.55</v>
          </cell>
          <cell r="Z69">
            <v>0</v>
          </cell>
          <cell r="AA69">
            <v>0</v>
          </cell>
          <cell r="AB69">
            <v>7.55</v>
          </cell>
          <cell r="AC69">
            <v>1932.26</v>
          </cell>
          <cell r="AD69">
            <v>103.77</v>
          </cell>
          <cell r="AE69">
            <v>38898</v>
          </cell>
          <cell r="AI69">
            <v>0</v>
          </cell>
          <cell r="AJ69">
            <v>38928</v>
          </cell>
          <cell r="AM69">
            <v>106</v>
          </cell>
          <cell r="AN69">
            <v>6</v>
          </cell>
          <cell r="AO69">
            <v>30</v>
          </cell>
          <cell r="AP69">
            <v>1</v>
          </cell>
          <cell r="AQ69" t="str">
            <v>NLS</v>
          </cell>
          <cell r="AR69" t="str">
            <v>NSW</v>
          </cell>
          <cell r="AS69" t="str">
            <v>S</v>
          </cell>
          <cell r="AT69" t="str">
            <v>PL</v>
          </cell>
          <cell r="AU69" t="str">
            <v>IT</v>
          </cell>
          <cell r="AV69" t="str">
            <v>SPLITLOAN</v>
          </cell>
          <cell r="AW69">
            <v>9002363</v>
          </cell>
          <cell r="AX69">
            <v>30</v>
          </cell>
          <cell r="AY69" t="str">
            <v>DLY</v>
          </cell>
          <cell r="AZ69" t="str">
            <v>N/A</v>
          </cell>
          <cell r="BA69">
            <v>0</v>
          </cell>
          <cell r="BB69">
            <v>0</v>
          </cell>
          <cell r="BC69">
            <v>0</v>
          </cell>
          <cell r="BF69" t="str">
            <v>POO</v>
          </cell>
          <cell r="BG69" t="str">
            <v>Near Prime</v>
          </cell>
          <cell r="BH69" t="str">
            <v>NCM-W06</v>
          </cell>
        </row>
        <row r="70">
          <cell r="A70">
            <v>9002395</v>
          </cell>
          <cell r="B70">
            <v>1</v>
          </cell>
          <cell r="C70" t="str">
            <v>WMC</v>
          </cell>
          <cell r="D70" t="str">
            <v>NLA</v>
          </cell>
          <cell r="E70" t="str">
            <v>R</v>
          </cell>
          <cell r="F70" t="str">
            <v>QLD</v>
          </cell>
          <cell r="G70">
            <v>40003</v>
          </cell>
          <cell r="H70" t="str">
            <v>AFIG</v>
          </cell>
          <cell r="I70">
            <v>40051</v>
          </cell>
          <cell r="J70" t="str">
            <v>BMM PP</v>
          </cell>
          <cell r="M70">
            <v>9002395</v>
          </cell>
          <cell r="O70">
            <v>3887</v>
          </cell>
          <cell r="P70" t="str">
            <v>MISZCZUK R K</v>
          </cell>
          <cell r="Q70">
            <v>256000</v>
          </cell>
          <cell r="R70">
            <v>0</v>
          </cell>
          <cell r="S70">
            <v>256000</v>
          </cell>
          <cell r="T70">
            <v>100</v>
          </cell>
          <cell r="U70" t="str">
            <v>Application</v>
          </cell>
          <cell r="V70">
            <v>401</v>
          </cell>
          <cell r="W70" t="str">
            <v>RMI - Application</v>
          </cell>
          <cell r="X70">
            <v>38868</v>
          </cell>
          <cell r="Y70">
            <v>7.55</v>
          </cell>
          <cell r="Z70">
            <v>1.1000000000000001</v>
          </cell>
          <cell r="AA70">
            <v>0.59</v>
          </cell>
          <cell r="AB70">
            <v>9.24</v>
          </cell>
          <cell r="AC70">
            <v>1971.2</v>
          </cell>
          <cell r="AD70">
            <v>89.82</v>
          </cell>
          <cell r="AE70">
            <v>38898</v>
          </cell>
          <cell r="AI70">
            <v>0</v>
          </cell>
          <cell r="AJ70">
            <v>38928</v>
          </cell>
          <cell r="AM70">
            <v>106</v>
          </cell>
          <cell r="AN70">
            <v>6</v>
          </cell>
          <cell r="AO70">
            <v>30</v>
          </cell>
          <cell r="AP70">
            <v>1</v>
          </cell>
          <cell r="AQ70" t="str">
            <v>NLS</v>
          </cell>
          <cell r="AR70" t="str">
            <v>NSW</v>
          </cell>
          <cell r="AS70" t="str">
            <v>S</v>
          </cell>
          <cell r="AT70" t="str">
            <v>PL</v>
          </cell>
          <cell r="AU70" t="str">
            <v>IT</v>
          </cell>
          <cell r="AV70" t="str">
            <v>SPLITLOAN</v>
          </cell>
          <cell r="AW70">
            <v>9002395</v>
          </cell>
          <cell r="AX70">
            <v>15</v>
          </cell>
          <cell r="AY70" t="str">
            <v>DLY</v>
          </cell>
          <cell r="AZ70" t="str">
            <v>N/A</v>
          </cell>
          <cell r="BA70">
            <v>0</v>
          </cell>
          <cell r="BB70">
            <v>0</v>
          </cell>
          <cell r="BC70">
            <v>0</v>
          </cell>
          <cell r="BF70" t="str">
            <v>ROO</v>
          </cell>
          <cell r="BG70" t="str">
            <v>Near Prime</v>
          </cell>
          <cell r="BH70" t="str">
            <v>NCM-W06</v>
          </cell>
        </row>
        <row r="71">
          <cell r="A71">
            <v>9002413</v>
          </cell>
          <cell r="B71">
            <v>1</v>
          </cell>
          <cell r="D71" t="str">
            <v>NLA</v>
          </cell>
          <cell r="E71" t="str">
            <v>R</v>
          </cell>
          <cell r="F71" t="str">
            <v>NSW</v>
          </cell>
          <cell r="G71">
            <v>40003</v>
          </cell>
          <cell r="H71" t="str">
            <v>AFIG</v>
          </cell>
          <cell r="I71">
            <v>40097</v>
          </cell>
          <cell r="J71" t="str">
            <v>MMC (H/O) SPP</v>
          </cell>
          <cell r="M71">
            <v>9002413</v>
          </cell>
          <cell r="O71">
            <v>3912</v>
          </cell>
          <cell r="P71" t="str">
            <v>FAZCORP P/L</v>
          </cell>
          <cell r="Q71">
            <v>927000</v>
          </cell>
          <cell r="R71">
            <v>0</v>
          </cell>
          <cell r="S71">
            <v>927000</v>
          </cell>
          <cell r="T71">
            <v>100</v>
          </cell>
          <cell r="U71" t="str">
            <v>Application</v>
          </cell>
          <cell r="V71">
            <v>401</v>
          </cell>
          <cell r="W71" t="str">
            <v>RMI - Application</v>
          </cell>
          <cell r="X71">
            <v>38905</v>
          </cell>
          <cell r="Y71">
            <v>7.55</v>
          </cell>
          <cell r="Z71">
            <v>1.1000000000000001</v>
          </cell>
          <cell r="AA71">
            <v>1.24</v>
          </cell>
          <cell r="AB71">
            <v>9.89</v>
          </cell>
          <cell r="AC71">
            <v>7640.03</v>
          </cell>
          <cell r="AD71">
            <v>90</v>
          </cell>
          <cell r="AE71">
            <v>38911</v>
          </cell>
          <cell r="AI71">
            <v>0</v>
          </cell>
          <cell r="AJ71">
            <v>38942</v>
          </cell>
          <cell r="AM71">
            <v>106</v>
          </cell>
          <cell r="AN71">
            <v>7</v>
          </cell>
          <cell r="AO71">
            <v>13</v>
          </cell>
          <cell r="AP71">
            <v>1</v>
          </cell>
          <cell r="AQ71" t="str">
            <v>NLS</v>
          </cell>
          <cell r="AR71" t="str">
            <v>NSW</v>
          </cell>
          <cell r="AS71" t="str">
            <v>S</v>
          </cell>
          <cell r="AT71" t="str">
            <v>PL</v>
          </cell>
          <cell r="AU71" t="str">
            <v>IT</v>
          </cell>
          <cell r="AV71" t="str">
            <v>SPLITLOAN</v>
          </cell>
          <cell r="AW71">
            <v>9002413</v>
          </cell>
          <cell r="AX71">
            <v>30</v>
          </cell>
          <cell r="AY71" t="str">
            <v>DLY</v>
          </cell>
          <cell r="AZ71" t="str">
            <v>N/A</v>
          </cell>
          <cell r="BA71">
            <v>0</v>
          </cell>
          <cell r="BB71">
            <v>0</v>
          </cell>
          <cell r="BC71">
            <v>0</v>
          </cell>
          <cell r="BF71" t="str">
            <v>ROT</v>
          </cell>
          <cell r="BG71" t="str">
            <v>Near Prime</v>
          </cell>
          <cell r="BH71" t="str">
            <v>NCM-W06</v>
          </cell>
        </row>
        <row r="72">
          <cell r="A72">
            <v>9002415</v>
          </cell>
          <cell r="B72">
            <v>1</v>
          </cell>
          <cell r="C72" t="str">
            <v>WMC</v>
          </cell>
          <cell r="D72" t="str">
            <v>PAY</v>
          </cell>
          <cell r="E72" t="str">
            <v>R</v>
          </cell>
          <cell r="F72" t="str">
            <v>QLD</v>
          </cell>
          <cell r="G72">
            <v>40003</v>
          </cell>
          <cell r="H72" t="str">
            <v>AFIG</v>
          </cell>
          <cell r="I72">
            <v>40051</v>
          </cell>
          <cell r="J72" t="str">
            <v>BMM PP</v>
          </cell>
          <cell r="M72">
            <v>9002415</v>
          </cell>
          <cell r="O72">
            <v>3916</v>
          </cell>
          <cell r="P72" t="str">
            <v>HENDRY B A</v>
          </cell>
          <cell r="Q72">
            <v>199020</v>
          </cell>
          <cell r="R72">
            <v>0</v>
          </cell>
          <cell r="S72">
            <v>199020</v>
          </cell>
          <cell r="T72">
            <v>100</v>
          </cell>
          <cell r="U72" t="str">
            <v>Application</v>
          </cell>
          <cell r="V72">
            <v>401</v>
          </cell>
          <cell r="W72" t="str">
            <v>RMI - Application</v>
          </cell>
          <cell r="X72">
            <v>38883</v>
          </cell>
          <cell r="Y72">
            <v>7.75</v>
          </cell>
          <cell r="Z72">
            <v>0</v>
          </cell>
          <cell r="AA72">
            <v>0</v>
          </cell>
          <cell r="AB72">
            <v>7.75</v>
          </cell>
          <cell r="AC72">
            <v>1425.8</v>
          </cell>
          <cell r="AD72">
            <v>107</v>
          </cell>
          <cell r="AE72">
            <v>38912</v>
          </cell>
          <cell r="AI72">
            <v>0</v>
          </cell>
          <cell r="AJ72">
            <v>38943</v>
          </cell>
          <cell r="AM72">
            <v>106</v>
          </cell>
          <cell r="AN72">
            <v>7</v>
          </cell>
          <cell r="AO72">
            <v>14</v>
          </cell>
          <cell r="AP72">
            <v>1</v>
          </cell>
          <cell r="AQ72" t="str">
            <v>NLS</v>
          </cell>
          <cell r="AR72" t="str">
            <v>NSW</v>
          </cell>
          <cell r="AS72" t="str">
            <v>S</v>
          </cell>
          <cell r="AT72" t="str">
            <v>PL</v>
          </cell>
          <cell r="AU72" t="str">
            <v>IT</v>
          </cell>
          <cell r="AV72" t="str">
            <v>SPLITLOAN</v>
          </cell>
          <cell r="AW72" t="str">
            <v>-</v>
          </cell>
          <cell r="AX72">
            <v>30</v>
          </cell>
          <cell r="AY72" t="str">
            <v>DLY</v>
          </cell>
          <cell r="AZ72" t="str">
            <v>N/A</v>
          </cell>
          <cell r="BA72">
            <v>0</v>
          </cell>
          <cell r="BB72">
            <v>0</v>
          </cell>
          <cell r="BC72">
            <v>0</v>
          </cell>
          <cell r="BF72" t="str">
            <v>POO</v>
          </cell>
          <cell r="BG72" t="str">
            <v>HLVR</v>
          </cell>
          <cell r="BH72" t="str">
            <v>NCM-W02</v>
          </cell>
        </row>
        <row r="73">
          <cell r="A73">
            <v>9002418</v>
          </cell>
          <cell r="B73">
            <v>1</v>
          </cell>
          <cell r="C73" t="str">
            <v>WMC</v>
          </cell>
          <cell r="D73" t="str">
            <v>HEA</v>
          </cell>
          <cell r="E73" t="str">
            <v>R</v>
          </cell>
          <cell r="F73" t="str">
            <v>NSW</v>
          </cell>
          <cell r="G73">
            <v>40003</v>
          </cell>
          <cell r="H73" t="str">
            <v>AFIG</v>
          </cell>
          <cell r="I73">
            <v>40097</v>
          </cell>
          <cell r="J73" t="str">
            <v>MMC (H/O) SPP</v>
          </cell>
          <cell r="M73">
            <v>9002418</v>
          </cell>
          <cell r="O73">
            <v>3919</v>
          </cell>
          <cell r="P73" t="str">
            <v>AL-SOUFFI A</v>
          </cell>
          <cell r="Q73">
            <v>262500</v>
          </cell>
          <cell r="R73">
            <v>0</v>
          </cell>
          <cell r="S73">
            <v>262500</v>
          </cell>
          <cell r="T73">
            <v>100</v>
          </cell>
          <cell r="U73" t="str">
            <v>Application</v>
          </cell>
          <cell r="V73">
            <v>401</v>
          </cell>
          <cell r="W73" t="str">
            <v>RMI - Application</v>
          </cell>
          <cell r="X73">
            <v>38884</v>
          </cell>
          <cell r="Y73">
            <v>8.75</v>
          </cell>
          <cell r="Z73">
            <v>0</v>
          </cell>
          <cell r="AA73">
            <v>0</v>
          </cell>
          <cell r="AB73">
            <v>8.75</v>
          </cell>
          <cell r="AC73">
            <v>2065.09</v>
          </cell>
          <cell r="AD73">
            <v>105</v>
          </cell>
          <cell r="AE73">
            <v>38914</v>
          </cell>
          <cell r="AI73">
            <v>0</v>
          </cell>
          <cell r="AJ73">
            <v>38945</v>
          </cell>
          <cell r="AM73">
            <v>106</v>
          </cell>
          <cell r="AN73">
            <v>7</v>
          </cell>
          <cell r="AO73">
            <v>16</v>
          </cell>
          <cell r="AP73">
            <v>1</v>
          </cell>
          <cell r="AQ73" t="str">
            <v>NLS</v>
          </cell>
          <cell r="AR73" t="str">
            <v>NSW</v>
          </cell>
          <cell r="AS73" t="str">
            <v>S</v>
          </cell>
          <cell r="AT73" t="str">
            <v>PL</v>
          </cell>
          <cell r="AU73" t="str">
            <v>IT</v>
          </cell>
          <cell r="AV73" t="str">
            <v>SPLITLOAN</v>
          </cell>
          <cell r="AW73">
            <v>9002418</v>
          </cell>
          <cell r="AX73">
            <v>30</v>
          </cell>
          <cell r="AY73" t="str">
            <v>DLY</v>
          </cell>
          <cell r="AZ73" t="str">
            <v>N/A</v>
          </cell>
          <cell r="BA73">
            <v>0</v>
          </cell>
          <cell r="BB73">
            <v>0</v>
          </cell>
          <cell r="BC73">
            <v>0</v>
          </cell>
          <cell r="BF73" t="str">
            <v>POO</v>
          </cell>
          <cell r="BG73" t="str">
            <v>HLVR</v>
          </cell>
          <cell r="BH73" t="str">
            <v>NCM-W02</v>
          </cell>
        </row>
        <row r="74">
          <cell r="A74">
            <v>9002425</v>
          </cell>
          <cell r="B74">
            <v>1</v>
          </cell>
          <cell r="C74" t="str">
            <v>WMC</v>
          </cell>
          <cell r="D74" t="str">
            <v>HEA</v>
          </cell>
          <cell r="E74" t="str">
            <v>R</v>
          </cell>
          <cell r="F74" t="str">
            <v>NSW</v>
          </cell>
          <cell r="G74">
            <v>40003</v>
          </cell>
          <cell r="H74" t="str">
            <v>AFIG</v>
          </cell>
          <cell r="I74">
            <v>40096</v>
          </cell>
          <cell r="J74" t="str">
            <v>YHL (H/O) SPP</v>
          </cell>
          <cell r="M74">
            <v>9002425</v>
          </cell>
          <cell r="O74">
            <v>3927</v>
          </cell>
          <cell r="P74" t="str">
            <v>GONZALEZ A</v>
          </cell>
          <cell r="Q74">
            <v>378000</v>
          </cell>
          <cell r="R74">
            <v>0</v>
          </cell>
          <cell r="S74">
            <v>378000</v>
          </cell>
          <cell r="T74">
            <v>100</v>
          </cell>
          <cell r="U74" t="str">
            <v>Application</v>
          </cell>
          <cell r="V74">
            <v>401</v>
          </cell>
          <cell r="W74" t="str">
            <v>RMI - Application</v>
          </cell>
          <cell r="X74">
            <v>38891</v>
          </cell>
          <cell r="Y74">
            <v>8.75</v>
          </cell>
          <cell r="Z74">
            <v>0</v>
          </cell>
          <cell r="AA74">
            <v>0.7</v>
          </cell>
          <cell r="AB74">
            <v>9.4499999999999993</v>
          </cell>
          <cell r="AC74">
            <v>3164.65</v>
          </cell>
          <cell r="AD74">
            <v>105</v>
          </cell>
          <cell r="AE74">
            <v>38920</v>
          </cell>
          <cell r="AI74">
            <v>0</v>
          </cell>
          <cell r="AJ74">
            <v>38951</v>
          </cell>
          <cell r="AM74">
            <v>106</v>
          </cell>
          <cell r="AN74">
            <v>7</v>
          </cell>
          <cell r="AO74">
            <v>22</v>
          </cell>
          <cell r="AP74">
            <v>1</v>
          </cell>
          <cell r="AQ74" t="str">
            <v>NLS</v>
          </cell>
          <cell r="AR74" t="str">
            <v>NSW</v>
          </cell>
          <cell r="AS74" t="str">
            <v>S</v>
          </cell>
          <cell r="AT74" t="str">
            <v>PL</v>
          </cell>
          <cell r="AU74" t="str">
            <v>IT</v>
          </cell>
          <cell r="AV74" t="str">
            <v>SPLITLOAN</v>
          </cell>
          <cell r="AW74">
            <v>9002425</v>
          </cell>
          <cell r="AX74">
            <v>30</v>
          </cell>
          <cell r="AY74" t="str">
            <v>DLY</v>
          </cell>
          <cell r="AZ74" t="str">
            <v>N/A</v>
          </cell>
          <cell r="BA74">
            <v>0</v>
          </cell>
          <cell r="BB74">
            <v>0</v>
          </cell>
          <cell r="BC74">
            <v>0</v>
          </cell>
          <cell r="BF74" t="str">
            <v>POO</v>
          </cell>
          <cell r="BG74" t="str">
            <v>HLVR</v>
          </cell>
          <cell r="BH74" t="str">
            <v>NCM-W02</v>
          </cell>
        </row>
        <row r="75">
          <cell r="A75">
            <v>9002322</v>
          </cell>
          <cell r="B75">
            <v>1</v>
          </cell>
          <cell r="C75" t="str">
            <v>WMC</v>
          </cell>
          <cell r="D75" t="str">
            <v>HEA</v>
          </cell>
          <cell r="E75" t="str">
            <v>R</v>
          </cell>
          <cell r="F75" t="str">
            <v>NSW</v>
          </cell>
          <cell r="G75">
            <v>40003</v>
          </cell>
          <cell r="H75" t="str">
            <v>AFIG</v>
          </cell>
          <cell r="I75">
            <v>40097</v>
          </cell>
          <cell r="J75" t="str">
            <v>MMC (H/O) SPP</v>
          </cell>
          <cell r="M75">
            <v>9002322</v>
          </cell>
          <cell r="O75">
            <v>3786</v>
          </cell>
          <cell r="P75" t="str">
            <v>ANDERSON C J</v>
          </cell>
          <cell r="Q75">
            <v>256000</v>
          </cell>
          <cell r="R75">
            <v>0</v>
          </cell>
          <cell r="S75">
            <v>256000</v>
          </cell>
          <cell r="T75">
            <v>100</v>
          </cell>
          <cell r="U75" t="str">
            <v>Application</v>
          </cell>
          <cell r="V75">
            <v>401</v>
          </cell>
          <cell r="W75" t="str">
            <v>RMI - Application</v>
          </cell>
          <cell r="X75">
            <v>38873</v>
          </cell>
          <cell r="Y75">
            <v>7.55</v>
          </cell>
          <cell r="Z75">
            <v>0</v>
          </cell>
          <cell r="AA75">
            <v>0.49</v>
          </cell>
          <cell r="AB75">
            <v>8.0399999999999991</v>
          </cell>
          <cell r="AC75">
            <v>1885.58</v>
          </cell>
          <cell r="AD75">
            <v>100</v>
          </cell>
          <cell r="AE75">
            <v>38928</v>
          </cell>
          <cell r="AI75">
            <v>0</v>
          </cell>
          <cell r="AJ75">
            <v>38959</v>
          </cell>
          <cell r="AM75">
            <v>106</v>
          </cell>
          <cell r="AN75">
            <v>7</v>
          </cell>
          <cell r="AO75">
            <v>30</v>
          </cell>
          <cell r="AP75">
            <v>1</v>
          </cell>
          <cell r="AQ75" t="str">
            <v>NLS</v>
          </cell>
          <cell r="AR75" t="str">
            <v>NSW</v>
          </cell>
          <cell r="AS75" t="str">
            <v>S</v>
          </cell>
          <cell r="AT75" t="str">
            <v>PL</v>
          </cell>
          <cell r="AU75" t="str">
            <v>IT</v>
          </cell>
          <cell r="AV75" t="str">
            <v>SPLITLOAN</v>
          </cell>
          <cell r="AW75">
            <v>9002322</v>
          </cell>
          <cell r="AX75">
            <v>30</v>
          </cell>
          <cell r="AY75" t="str">
            <v>DLY</v>
          </cell>
          <cell r="AZ75" t="str">
            <v>N/A</v>
          </cell>
          <cell r="BA75">
            <v>0</v>
          </cell>
          <cell r="BB75">
            <v>0</v>
          </cell>
          <cell r="BC75">
            <v>0</v>
          </cell>
          <cell r="BF75" t="str">
            <v>POO</v>
          </cell>
          <cell r="BG75" t="str">
            <v>HLVR</v>
          </cell>
          <cell r="BH75" t="str">
            <v>NCM-W02</v>
          </cell>
        </row>
        <row r="76">
          <cell r="A76">
            <v>9002435</v>
          </cell>
          <cell r="B76">
            <v>1</v>
          </cell>
          <cell r="C76" t="str">
            <v>WMC</v>
          </cell>
          <cell r="D76" t="str">
            <v>NLA</v>
          </cell>
          <cell r="E76" t="str">
            <v>R</v>
          </cell>
          <cell r="F76" t="str">
            <v>NSW</v>
          </cell>
          <cell r="G76">
            <v>40003</v>
          </cell>
          <cell r="H76" t="str">
            <v>AFIG</v>
          </cell>
          <cell r="I76">
            <v>201</v>
          </cell>
          <cell r="J76" t="str">
            <v>AFIG W</v>
          </cell>
          <cell r="M76">
            <v>9002435</v>
          </cell>
          <cell r="O76">
            <v>3941</v>
          </cell>
          <cell r="P76" t="str">
            <v>VIVID PATHWAYS</v>
          </cell>
          <cell r="Q76">
            <v>260000</v>
          </cell>
          <cell r="R76">
            <v>0</v>
          </cell>
          <cell r="S76">
            <v>260000</v>
          </cell>
          <cell r="T76">
            <v>100</v>
          </cell>
          <cell r="U76" t="str">
            <v>Application</v>
          </cell>
          <cell r="V76">
            <v>401</v>
          </cell>
          <cell r="W76" t="str">
            <v>RMI - Application</v>
          </cell>
          <cell r="X76">
            <v>38903</v>
          </cell>
          <cell r="Y76">
            <v>7.55</v>
          </cell>
          <cell r="Z76">
            <v>0.55000000000000004</v>
          </cell>
          <cell r="AA76">
            <v>0</v>
          </cell>
          <cell r="AB76">
            <v>8.1</v>
          </cell>
          <cell r="AC76">
            <v>1755</v>
          </cell>
          <cell r="AD76">
            <v>80</v>
          </cell>
          <cell r="AE76">
            <v>38928</v>
          </cell>
          <cell r="AI76">
            <v>0</v>
          </cell>
          <cell r="AJ76">
            <v>38959</v>
          </cell>
          <cell r="AM76">
            <v>106</v>
          </cell>
          <cell r="AN76">
            <v>7</v>
          </cell>
          <cell r="AO76">
            <v>30</v>
          </cell>
          <cell r="AP76">
            <v>1</v>
          </cell>
          <cell r="AQ76" t="str">
            <v>NLS</v>
          </cell>
          <cell r="AR76" t="str">
            <v>NSW</v>
          </cell>
          <cell r="AS76" t="str">
            <v>S</v>
          </cell>
          <cell r="AT76" t="str">
            <v>PL</v>
          </cell>
          <cell r="AU76" t="str">
            <v>IT</v>
          </cell>
          <cell r="AV76" t="str">
            <v>SPLITLOAN</v>
          </cell>
          <cell r="AW76">
            <v>9002435</v>
          </cell>
          <cell r="AX76">
            <v>20</v>
          </cell>
          <cell r="AY76" t="str">
            <v>DLY</v>
          </cell>
          <cell r="AZ76" t="str">
            <v>N/A</v>
          </cell>
          <cell r="BA76">
            <v>0</v>
          </cell>
          <cell r="BB76">
            <v>0</v>
          </cell>
          <cell r="BC76">
            <v>0</v>
          </cell>
          <cell r="BF76" t="str">
            <v>RIP</v>
          </cell>
          <cell r="BG76" t="str">
            <v>Near Prime</v>
          </cell>
          <cell r="BH76" t="str">
            <v>NCM-W06</v>
          </cell>
        </row>
        <row r="77">
          <cell r="A77">
            <v>9001917</v>
          </cell>
          <cell r="B77">
            <v>1</v>
          </cell>
          <cell r="C77" t="str">
            <v>WMC</v>
          </cell>
          <cell r="D77" t="str">
            <v>PAY</v>
          </cell>
          <cell r="E77" t="str">
            <v>R</v>
          </cell>
          <cell r="F77" t="str">
            <v>SA</v>
          </cell>
          <cell r="G77">
            <v>40003</v>
          </cell>
          <cell r="H77" t="str">
            <v>AFIG</v>
          </cell>
          <cell r="I77">
            <v>40086</v>
          </cell>
          <cell r="J77" t="str">
            <v>UNIQUE LOANS</v>
          </cell>
          <cell r="M77">
            <v>9001917</v>
          </cell>
          <cell r="O77">
            <v>3134</v>
          </cell>
          <cell r="P77" t="str">
            <v>GRAY J</v>
          </cell>
          <cell r="Q77">
            <v>365000</v>
          </cell>
          <cell r="R77">
            <v>0</v>
          </cell>
          <cell r="S77">
            <v>365000</v>
          </cell>
          <cell r="T77">
            <v>100</v>
          </cell>
          <cell r="U77" t="str">
            <v>Application</v>
          </cell>
          <cell r="V77">
            <v>401</v>
          </cell>
          <cell r="W77" t="str">
            <v>RMI - Application</v>
          </cell>
          <cell r="X77">
            <v>38740</v>
          </cell>
          <cell r="Y77">
            <v>7.75</v>
          </cell>
          <cell r="Z77">
            <v>0</v>
          </cell>
          <cell r="AA77">
            <v>0</v>
          </cell>
          <cell r="AB77">
            <v>7.75</v>
          </cell>
          <cell r="AC77">
            <v>2614.9</v>
          </cell>
          <cell r="AD77">
            <v>100</v>
          </cell>
          <cell r="AE77">
            <v>39080</v>
          </cell>
          <cell r="AI77">
            <v>0</v>
          </cell>
          <cell r="AJ77">
            <v>39111</v>
          </cell>
          <cell r="AM77">
            <v>106</v>
          </cell>
          <cell r="AN77">
            <v>12</v>
          </cell>
          <cell r="AO77">
            <v>29</v>
          </cell>
          <cell r="AP77">
            <v>1</v>
          </cell>
          <cell r="AQ77" t="str">
            <v>NLS</v>
          </cell>
          <cell r="AR77" t="str">
            <v>NSW</v>
          </cell>
          <cell r="AS77" t="str">
            <v>S</v>
          </cell>
          <cell r="AT77" t="str">
            <v>PL</v>
          </cell>
          <cell r="AU77" t="str">
            <v>IT</v>
          </cell>
          <cell r="AV77" t="str">
            <v>SPLITLOAN</v>
          </cell>
          <cell r="AW77" t="str">
            <v>-</v>
          </cell>
          <cell r="AX77">
            <v>30</v>
          </cell>
          <cell r="AY77" t="str">
            <v>DLY</v>
          </cell>
          <cell r="AZ77" t="str">
            <v>N/A</v>
          </cell>
          <cell r="BA77">
            <v>0</v>
          </cell>
          <cell r="BB77">
            <v>0</v>
          </cell>
          <cell r="BC77">
            <v>0</v>
          </cell>
          <cell r="BF77" t="str">
            <v>POO</v>
          </cell>
          <cell r="BG77" t="str">
            <v>HLVR</v>
          </cell>
          <cell r="BH77" t="str">
            <v>NCM-W02</v>
          </cell>
        </row>
        <row r="78">
          <cell r="A78">
            <v>9001592</v>
          </cell>
          <cell r="B78">
            <v>1</v>
          </cell>
          <cell r="C78" t="str">
            <v>WMC</v>
          </cell>
          <cell r="D78" t="str">
            <v>PAY</v>
          </cell>
          <cell r="E78" t="str">
            <v>R</v>
          </cell>
          <cell r="F78" t="str">
            <v>NSW</v>
          </cell>
          <cell r="G78">
            <v>40003</v>
          </cell>
          <cell r="H78" t="str">
            <v>AFIG</v>
          </cell>
          <cell r="I78">
            <v>40085</v>
          </cell>
          <cell r="J78" t="str">
            <v>INTEGRAL</v>
          </cell>
          <cell r="M78">
            <v>9001592</v>
          </cell>
          <cell r="O78">
            <v>2606</v>
          </cell>
          <cell r="P78" t="str">
            <v>BENNETTS C</v>
          </cell>
          <cell r="Q78">
            <v>188000</v>
          </cell>
          <cell r="R78">
            <v>0</v>
          </cell>
          <cell r="S78">
            <v>188000</v>
          </cell>
          <cell r="T78">
            <v>100</v>
          </cell>
          <cell r="U78" t="str">
            <v>Application</v>
          </cell>
          <cell r="V78">
            <v>701</v>
          </cell>
          <cell r="W78" t="str">
            <v>Confirm Fees</v>
          </cell>
          <cell r="X78">
            <v>38728</v>
          </cell>
          <cell r="Y78">
            <v>7.75</v>
          </cell>
          <cell r="Z78">
            <v>0</v>
          </cell>
          <cell r="AA78">
            <v>0</v>
          </cell>
          <cell r="AB78">
            <v>7.75</v>
          </cell>
          <cell r="AC78">
            <v>1420.02</v>
          </cell>
          <cell r="AD78">
            <v>100</v>
          </cell>
          <cell r="AE78">
            <v>38673</v>
          </cell>
          <cell r="AI78">
            <v>0</v>
          </cell>
          <cell r="AJ78">
            <v>38703</v>
          </cell>
          <cell r="AM78">
            <v>105</v>
          </cell>
          <cell r="AN78">
            <v>11</v>
          </cell>
          <cell r="AO78">
            <v>17</v>
          </cell>
          <cell r="AP78">
            <v>1</v>
          </cell>
          <cell r="AQ78" t="str">
            <v>NLS</v>
          </cell>
          <cell r="AR78" t="str">
            <v>NSW</v>
          </cell>
          <cell r="AS78" t="str">
            <v>S</v>
          </cell>
          <cell r="AT78" t="str">
            <v>PL</v>
          </cell>
          <cell r="AU78" t="str">
            <v>IT</v>
          </cell>
          <cell r="AV78" t="str">
            <v>SPLITLOAN</v>
          </cell>
          <cell r="AW78">
            <v>9001592</v>
          </cell>
          <cell r="AX78">
            <v>25</v>
          </cell>
          <cell r="AY78" t="str">
            <v>DLY</v>
          </cell>
          <cell r="AZ78" t="str">
            <v>N/A</v>
          </cell>
          <cell r="BA78">
            <v>0</v>
          </cell>
          <cell r="BB78">
            <v>0</v>
          </cell>
          <cell r="BC78">
            <v>0</v>
          </cell>
          <cell r="BF78" t="str">
            <v>POO</v>
          </cell>
          <cell r="BG78" t="str">
            <v>HLVR</v>
          </cell>
          <cell r="BH78" t="str">
            <v>NCM-W02</v>
          </cell>
        </row>
        <row r="79">
          <cell r="A79">
            <v>9002008</v>
          </cell>
          <cell r="B79">
            <v>1</v>
          </cell>
          <cell r="C79" t="str">
            <v>WMC</v>
          </cell>
          <cell r="D79" t="str">
            <v>NLA</v>
          </cell>
          <cell r="E79" t="str">
            <v>W</v>
          </cell>
          <cell r="F79" t="str">
            <v>QLD</v>
          </cell>
          <cell r="G79">
            <v>40000</v>
          </cell>
          <cell r="H79" t="str">
            <v>MOBIUS</v>
          </cell>
          <cell r="I79">
            <v>40065</v>
          </cell>
          <cell r="J79" t="str">
            <v>PIONEER</v>
          </cell>
          <cell r="M79">
            <v>9002008</v>
          </cell>
          <cell r="O79">
            <v>3289</v>
          </cell>
          <cell r="P79" t="str">
            <v>JOHANESEN M W</v>
          </cell>
          <cell r="Q79">
            <v>243200</v>
          </cell>
          <cell r="R79">
            <v>0</v>
          </cell>
          <cell r="S79">
            <v>243200</v>
          </cell>
          <cell r="T79">
            <v>100</v>
          </cell>
          <cell r="U79" t="str">
            <v>Application</v>
          </cell>
          <cell r="V79">
            <v>701</v>
          </cell>
          <cell r="W79" t="str">
            <v>Confirm Fees</v>
          </cell>
          <cell r="X79">
            <v>38765</v>
          </cell>
          <cell r="Y79">
            <v>7.34</v>
          </cell>
          <cell r="Z79">
            <v>1.25</v>
          </cell>
          <cell r="AA79">
            <v>1.9</v>
          </cell>
          <cell r="AB79">
            <v>9.24</v>
          </cell>
          <cell r="AC79">
            <v>1872.64</v>
          </cell>
          <cell r="AD79">
            <v>95</v>
          </cell>
          <cell r="AE79">
            <v>38791</v>
          </cell>
          <cell r="AI79">
            <v>0</v>
          </cell>
          <cell r="AJ79">
            <v>38822</v>
          </cell>
          <cell r="AM79">
            <v>106</v>
          </cell>
          <cell r="AN79">
            <v>3</v>
          </cell>
          <cell r="AO79">
            <v>15</v>
          </cell>
          <cell r="AP79">
            <v>4</v>
          </cell>
          <cell r="AQ79" t="str">
            <v>MACGILLIV (QLD)</v>
          </cell>
          <cell r="AR79" t="str">
            <v>QLD</v>
          </cell>
          <cell r="AS79" t="str">
            <v>S</v>
          </cell>
          <cell r="AT79" t="str">
            <v>PL</v>
          </cell>
          <cell r="AU79" t="str">
            <v>IT</v>
          </cell>
          <cell r="AV79" t="str">
            <v>SPLITLOAN</v>
          </cell>
          <cell r="AW79">
            <v>9002008</v>
          </cell>
          <cell r="AX79">
            <v>30</v>
          </cell>
          <cell r="AY79" t="str">
            <v>DLY</v>
          </cell>
          <cell r="AZ79" t="str">
            <v>N/A</v>
          </cell>
          <cell r="BA79">
            <v>0</v>
          </cell>
          <cell r="BB79">
            <v>0</v>
          </cell>
          <cell r="BC79">
            <v>0</v>
          </cell>
          <cell r="BF79" t="str">
            <v>POO</v>
          </cell>
          <cell r="BG79" t="str">
            <v>Near Prime</v>
          </cell>
          <cell r="BH79" t="str">
            <v>NCM-W06</v>
          </cell>
        </row>
        <row r="80">
          <cell r="A80">
            <v>9002107</v>
          </cell>
          <cell r="B80">
            <v>1</v>
          </cell>
          <cell r="C80" t="str">
            <v>WMC</v>
          </cell>
          <cell r="D80" t="str">
            <v>PAY</v>
          </cell>
          <cell r="E80" t="str">
            <v>R</v>
          </cell>
          <cell r="F80" t="str">
            <v>NSW</v>
          </cell>
          <cell r="G80">
            <v>40003</v>
          </cell>
          <cell r="H80" t="str">
            <v>AFIG</v>
          </cell>
          <cell r="I80">
            <v>912</v>
          </cell>
          <cell r="J80" t="str">
            <v>WIZARD</v>
          </cell>
          <cell r="M80">
            <v>9002107</v>
          </cell>
          <cell r="N80">
            <v>38804</v>
          </cell>
          <cell r="O80">
            <v>3442</v>
          </cell>
          <cell r="P80" t="str">
            <v>ARTHUR D K</v>
          </cell>
          <cell r="Q80">
            <v>252000</v>
          </cell>
          <cell r="R80">
            <v>0</v>
          </cell>
          <cell r="S80">
            <v>252000</v>
          </cell>
          <cell r="T80">
            <v>100</v>
          </cell>
          <cell r="U80" t="str">
            <v>Application</v>
          </cell>
          <cell r="V80">
            <v>701</v>
          </cell>
          <cell r="W80" t="str">
            <v>Confirm Fees</v>
          </cell>
          <cell r="X80">
            <v>38786</v>
          </cell>
          <cell r="Y80">
            <v>7.95</v>
          </cell>
          <cell r="Z80">
            <v>0</v>
          </cell>
          <cell r="AA80">
            <v>0.49</v>
          </cell>
          <cell r="AB80">
            <v>8.44</v>
          </cell>
          <cell r="AC80">
            <v>1772.4</v>
          </cell>
          <cell r="AD80">
            <v>99.61</v>
          </cell>
          <cell r="AE80">
            <v>38814</v>
          </cell>
          <cell r="AI80">
            <v>0</v>
          </cell>
          <cell r="AJ80">
            <v>38844</v>
          </cell>
          <cell r="AM80">
            <v>106</v>
          </cell>
          <cell r="AN80">
            <v>4</v>
          </cell>
          <cell r="AO80">
            <v>7</v>
          </cell>
          <cell r="AP80">
            <v>1</v>
          </cell>
          <cell r="AQ80" t="str">
            <v>NLS</v>
          </cell>
          <cell r="AR80" t="str">
            <v>NSW</v>
          </cell>
          <cell r="AS80" t="str">
            <v>S</v>
          </cell>
          <cell r="AT80" t="str">
            <v>PL</v>
          </cell>
          <cell r="AU80" t="str">
            <v>CN</v>
          </cell>
          <cell r="AV80" t="str">
            <v>SPLITCONS</v>
          </cell>
          <cell r="AW80">
            <v>9002107</v>
          </cell>
          <cell r="AX80">
            <v>30</v>
          </cell>
          <cell r="AY80" t="str">
            <v>DLY</v>
          </cell>
          <cell r="AZ80" t="str">
            <v>N/A</v>
          </cell>
          <cell r="BA80">
            <v>0</v>
          </cell>
          <cell r="BB80">
            <v>0</v>
          </cell>
          <cell r="BC80">
            <v>0</v>
          </cell>
          <cell r="BF80" t="str">
            <v>CNS</v>
          </cell>
          <cell r="BG80" t="str">
            <v>HLVR</v>
          </cell>
          <cell r="BH80" t="str">
            <v>NCM-W02</v>
          </cell>
        </row>
        <row r="81">
          <cell r="A81">
            <v>9002330</v>
          </cell>
          <cell r="B81">
            <v>1</v>
          </cell>
          <cell r="C81" t="str">
            <v>WMC</v>
          </cell>
          <cell r="D81" t="str">
            <v>PAY</v>
          </cell>
          <cell r="E81" t="str">
            <v>R</v>
          </cell>
          <cell r="F81" t="str">
            <v>NSW</v>
          </cell>
          <cell r="G81">
            <v>40003</v>
          </cell>
          <cell r="H81" t="str">
            <v>AFIG</v>
          </cell>
          <cell r="I81">
            <v>912</v>
          </cell>
          <cell r="J81" t="str">
            <v>WIZARD</v>
          </cell>
          <cell r="M81">
            <v>9002330</v>
          </cell>
          <cell r="N81">
            <v>38684</v>
          </cell>
          <cell r="O81">
            <v>3714</v>
          </cell>
          <cell r="P81" t="str">
            <v>ADAMSONS M M</v>
          </cell>
          <cell r="Q81">
            <v>280000</v>
          </cell>
          <cell r="R81">
            <v>0</v>
          </cell>
          <cell r="S81">
            <v>280000</v>
          </cell>
          <cell r="T81">
            <v>100</v>
          </cell>
          <cell r="U81" t="str">
            <v>Application</v>
          </cell>
          <cell r="V81">
            <v>701</v>
          </cell>
          <cell r="W81" t="str">
            <v>Confirm Fees</v>
          </cell>
          <cell r="X81">
            <v>38869</v>
          </cell>
          <cell r="Y81">
            <v>7.55</v>
          </cell>
          <cell r="Z81">
            <v>0</v>
          </cell>
          <cell r="AA81">
            <v>0.49</v>
          </cell>
          <cell r="AB81">
            <v>8.0399999999999991</v>
          </cell>
          <cell r="AC81">
            <v>2062.35</v>
          </cell>
          <cell r="AD81">
            <v>100</v>
          </cell>
          <cell r="AE81">
            <v>38898</v>
          </cell>
          <cell r="AI81">
            <v>0</v>
          </cell>
          <cell r="AJ81">
            <v>38928</v>
          </cell>
          <cell r="AM81">
            <v>106</v>
          </cell>
          <cell r="AN81">
            <v>6</v>
          </cell>
          <cell r="AO81">
            <v>30</v>
          </cell>
          <cell r="AP81">
            <v>1</v>
          </cell>
          <cell r="AQ81" t="str">
            <v>NLS</v>
          </cell>
          <cell r="AR81" t="str">
            <v>NSW</v>
          </cell>
          <cell r="AS81" t="str">
            <v>S</v>
          </cell>
          <cell r="AT81" t="str">
            <v>PL</v>
          </cell>
          <cell r="AU81" t="str">
            <v>IT</v>
          </cell>
          <cell r="AV81" t="str">
            <v>SPLITLOAN</v>
          </cell>
          <cell r="AW81">
            <v>9002330</v>
          </cell>
          <cell r="AX81">
            <v>30</v>
          </cell>
          <cell r="AY81" t="str">
            <v>DLY</v>
          </cell>
          <cell r="AZ81" t="str">
            <v>N/A</v>
          </cell>
          <cell r="BA81">
            <v>0</v>
          </cell>
          <cell r="BB81">
            <v>0</v>
          </cell>
          <cell r="BC81">
            <v>0</v>
          </cell>
          <cell r="BF81" t="str">
            <v>POO</v>
          </cell>
          <cell r="BG81" t="str">
            <v>HLVR</v>
          </cell>
          <cell r="BH81" t="str">
            <v>NCM-W02</v>
          </cell>
        </row>
        <row r="82">
          <cell r="A82">
            <v>9001587</v>
          </cell>
          <cell r="B82">
            <v>1</v>
          </cell>
          <cell r="C82" t="str">
            <v>WMC</v>
          </cell>
          <cell r="D82" t="str">
            <v>PAY</v>
          </cell>
          <cell r="E82" t="str">
            <v>R</v>
          </cell>
          <cell r="F82" t="str">
            <v>NSW</v>
          </cell>
          <cell r="G82">
            <v>40003</v>
          </cell>
          <cell r="H82" t="str">
            <v>AFIG</v>
          </cell>
          <cell r="I82">
            <v>912</v>
          </cell>
          <cell r="J82" t="str">
            <v>WIZARD</v>
          </cell>
          <cell r="M82">
            <v>9001587</v>
          </cell>
          <cell r="N82">
            <v>38804</v>
          </cell>
          <cell r="O82">
            <v>424</v>
          </cell>
          <cell r="P82" t="str">
            <v>RABAUD S M</v>
          </cell>
          <cell r="Q82">
            <v>290000</v>
          </cell>
          <cell r="R82">
            <v>0</v>
          </cell>
          <cell r="S82">
            <v>290000</v>
          </cell>
          <cell r="T82">
            <v>150</v>
          </cell>
          <cell r="U82" t="str">
            <v>CondApproved</v>
          </cell>
          <cell r="V82">
            <v>100</v>
          </cell>
          <cell r="W82" t="str">
            <v>Conditional Approved</v>
          </cell>
          <cell r="X82">
            <v>38804</v>
          </cell>
          <cell r="Y82">
            <v>7.55</v>
          </cell>
          <cell r="Z82">
            <v>0</v>
          </cell>
          <cell r="AA82">
            <v>0.49</v>
          </cell>
          <cell r="AB82">
            <v>8.0399999999999991</v>
          </cell>
          <cell r="AC82">
            <v>2136.0100000000002</v>
          </cell>
          <cell r="AD82">
            <v>100</v>
          </cell>
          <cell r="AE82">
            <v>38673</v>
          </cell>
          <cell r="AI82">
            <v>0</v>
          </cell>
          <cell r="AJ82">
            <v>38703</v>
          </cell>
          <cell r="AM82">
            <v>105</v>
          </cell>
          <cell r="AN82">
            <v>11</v>
          </cell>
          <cell r="AO82">
            <v>17</v>
          </cell>
          <cell r="AP82">
            <v>1</v>
          </cell>
          <cell r="AQ82" t="str">
            <v>NLS</v>
          </cell>
          <cell r="AR82" t="str">
            <v>NSW</v>
          </cell>
          <cell r="AS82" t="str">
            <v>S</v>
          </cell>
          <cell r="AT82" t="str">
            <v>PL</v>
          </cell>
          <cell r="AU82" t="str">
            <v>IT</v>
          </cell>
          <cell r="AV82" t="str">
            <v>SPLITLOAN</v>
          </cell>
          <cell r="AW82">
            <v>9001587</v>
          </cell>
          <cell r="AX82">
            <v>30</v>
          </cell>
          <cell r="AY82" t="str">
            <v>DLY</v>
          </cell>
          <cell r="AZ82" t="str">
            <v>N/A</v>
          </cell>
          <cell r="BA82">
            <v>0</v>
          </cell>
          <cell r="BB82">
            <v>0</v>
          </cell>
          <cell r="BC82">
            <v>0</v>
          </cell>
          <cell r="BF82" t="str">
            <v>POO</v>
          </cell>
          <cell r="BG82" t="str">
            <v>HLVR</v>
          </cell>
          <cell r="BH82" t="str">
            <v>NCM-W02</v>
          </cell>
        </row>
        <row r="83">
          <cell r="A83">
            <v>9001750</v>
          </cell>
          <cell r="B83">
            <v>1</v>
          </cell>
          <cell r="C83" t="str">
            <v>WMC</v>
          </cell>
          <cell r="D83" t="str">
            <v>NLA</v>
          </cell>
          <cell r="E83" t="str">
            <v>R</v>
          </cell>
          <cell r="F83" t="str">
            <v>NSW</v>
          </cell>
          <cell r="G83">
            <v>40003</v>
          </cell>
          <cell r="H83" t="str">
            <v>AFIG</v>
          </cell>
          <cell r="I83">
            <v>40094</v>
          </cell>
          <cell r="J83" t="str">
            <v>MMA LOANMGT SP2</v>
          </cell>
          <cell r="M83">
            <v>9001750</v>
          </cell>
          <cell r="N83">
            <v>38684</v>
          </cell>
          <cell r="O83">
            <v>2866</v>
          </cell>
          <cell r="P83" t="str">
            <v>HIGHETT M J</v>
          </cell>
          <cell r="Q83">
            <v>379050</v>
          </cell>
          <cell r="R83">
            <v>0</v>
          </cell>
          <cell r="S83">
            <v>379050</v>
          </cell>
          <cell r="T83">
            <v>150</v>
          </cell>
          <cell r="U83" t="str">
            <v>CondApproved</v>
          </cell>
          <cell r="V83">
            <v>100</v>
          </cell>
          <cell r="W83" t="str">
            <v>Conditional Approved</v>
          </cell>
          <cell r="X83">
            <v>38684</v>
          </cell>
          <cell r="Y83">
            <v>8.8000000000000007</v>
          </cell>
          <cell r="Z83">
            <v>1.25</v>
          </cell>
          <cell r="AA83">
            <v>1.04</v>
          </cell>
          <cell r="AB83">
            <v>9.84</v>
          </cell>
          <cell r="AC83">
            <v>3108.21</v>
          </cell>
          <cell r="AD83">
            <v>95</v>
          </cell>
          <cell r="AE83">
            <v>38710</v>
          </cell>
          <cell r="AI83">
            <v>0</v>
          </cell>
          <cell r="AJ83">
            <v>38741</v>
          </cell>
          <cell r="AM83">
            <v>105</v>
          </cell>
          <cell r="AN83">
            <v>12</v>
          </cell>
          <cell r="AO83">
            <v>24</v>
          </cell>
          <cell r="AP83">
            <v>1</v>
          </cell>
          <cell r="AQ83" t="str">
            <v>NLS</v>
          </cell>
          <cell r="AR83" t="str">
            <v>NSW</v>
          </cell>
          <cell r="AS83" t="str">
            <v>S</v>
          </cell>
          <cell r="AT83" t="str">
            <v>PL</v>
          </cell>
          <cell r="AU83" t="str">
            <v>IT</v>
          </cell>
          <cell r="AV83" t="str">
            <v>SPLITLOAN</v>
          </cell>
          <cell r="AW83" t="str">
            <v>-</v>
          </cell>
          <cell r="AX83">
            <v>30</v>
          </cell>
          <cell r="AY83" t="str">
            <v>DLY</v>
          </cell>
          <cell r="AZ83" t="str">
            <v>N/A</v>
          </cell>
          <cell r="BA83">
            <v>0</v>
          </cell>
          <cell r="BB83">
            <v>0</v>
          </cell>
          <cell r="BC83">
            <v>0</v>
          </cell>
          <cell r="BF83" t="str">
            <v>POO</v>
          </cell>
          <cell r="BG83" t="str">
            <v>Near Prime</v>
          </cell>
          <cell r="BH83" t="str">
            <v>NCM-W06</v>
          </cell>
        </row>
        <row r="84">
          <cell r="A84">
            <v>9001765</v>
          </cell>
          <cell r="B84">
            <v>1</v>
          </cell>
          <cell r="C84" t="str">
            <v>WMC</v>
          </cell>
          <cell r="D84" t="str">
            <v>NLA</v>
          </cell>
          <cell r="E84" t="str">
            <v>R</v>
          </cell>
          <cell r="F84" t="str">
            <v>NSW</v>
          </cell>
          <cell r="G84">
            <v>40003</v>
          </cell>
          <cell r="H84" t="str">
            <v>AFIG</v>
          </cell>
          <cell r="I84">
            <v>912</v>
          </cell>
          <cell r="J84" t="str">
            <v>WIZARD</v>
          </cell>
          <cell r="M84">
            <v>9001765</v>
          </cell>
          <cell r="N84">
            <v>38688</v>
          </cell>
          <cell r="O84">
            <v>2891</v>
          </cell>
          <cell r="P84" t="str">
            <v>ROGET J A</v>
          </cell>
          <cell r="Q84">
            <v>207913</v>
          </cell>
          <cell r="R84">
            <v>0</v>
          </cell>
          <cell r="S84">
            <v>207913</v>
          </cell>
          <cell r="T84">
            <v>150</v>
          </cell>
          <cell r="U84" t="str">
            <v>CondApproved</v>
          </cell>
          <cell r="V84">
            <v>100</v>
          </cell>
          <cell r="W84" t="str">
            <v>Conditional Approved</v>
          </cell>
          <cell r="X84">
            <v>38688</v>
          </cell>
          <cell r="Y84">
            <v>8.8000000000000007</v>
          </cell>
          <cell r="Z84">
            <v>1.25</v>
          </cell>
          <cell r="AA84">
            <v>0.8</v>
          </cell>
          <cell r="AB84">
            <v>9.6</v>
          </cell>
          <cell r="AC84">
            <v>1763.43</v>
          </cell>
          <cell r="AD84">
            <v>94.51</v>
          </cell>
          <cell r="AE84">
            <v>38715</v>
          </cell>
          <cell r="AI84">
            <v>0</v>
          </cell>
          <cell r="AJ84">
            <v>38746</v>
          </cell>
          <cell r="AM84">
            <v>105</v>
          </cell>
          <cell r="AN84">
            <v>12</v>
          </cell>
          <cell r="AO84">
            <v>29</v>
          </cell>
          <cell r="AP84">
            <v>8</v>
          </cell>
          <cell r="AQ84" t="str">
            <v>GADENS (WA)</v>
          </cell>
          <cell r="AR84" t="str">
            <v>WA</v>
          </cell>
          <cell r="AS84" t="str">
            <v>S</v>
          </cell>
          <cell r="AT84" t="str">
            <v>PL</v>
          </cell>
          <cell r="AU84" t="str">
            <v>IT</v>
          </cell>
          <cell r="AV84" t="str">
            <v>SPLITLOAN</v>
          </cell>
          <cell r="AW84" t="str">
            <v>-</v>
          </cell>
          <cell r="AX84">
            <v>30</v>
          </cell>
          <cell r="AY84" t="str">
            <v>DLY</v>
          </cell>
          <cell r="AZ84" t="str">
            <v>N/A</v>
          </cell>
          <cell r="BA84">
            <v>0</v>
          </cell>
          <cell r="BB84">
            <v>0</v>
          </cell>
          <cell r="BC84">
            <v>0</v>
          </cell>
          <cell r="BF84" t="str">
            <v>POO</v>
          </cell>
          <cell r="BG84" t="str">
            <v>Near Prime</v>
          </cell>
          <cell r="BH84" t="str">
            <v>NCM-W06</v>
          </cell>
        </row>
        <row r="85">
          <cell r="A85">
            <v>9001771</v>
          </cell>
          <cell r="B85">
            <v>1</v>
          </cell>
          <cell r="C85" t="str">
            <v>WMC</v>
          </cell>
          <cell r="D85" t="str">
            <v>NHA</v>
          </cell>
          <cell r="E85" t="str">
            <v>R</v>
          </cell>
          <cell r="F85" t="str">
            <v>NSW</v>
          </cell>
          <cell r="G85">
            <v>40003</v>
          </cell>
          <cell r="H85" t="str">
            <v>AFIG</v>
          </cell>
          <cell r="I85">
            <v>912</v>
          </cell>
          <cell r="J85" t="str">
            <v>WIZARD</v>
          </cell>
          <cell r="M85">
            <v>9001771</v>
          </cell>
          <cell r="N85">
            <v>38701</v>
          </cell>
          <cell r="O85">
            <v>2898</v>
          </cell>
          <cell r="P85" t="str">
            <v>ALFORD T D</v>
          </cell>
          <cell r="Q85">
            <v>216000</v>
          </cell>
          <cell r="R85">
            <v>0</v>
          </cell>
          <cell r="S85">
            <v>216000</v>
          </cell>
          <cell r="T85">
            <v>150</v>
          </cell>
          <cell r="U85" t="str">
            <v>CondApproved</v>
          </cell>
          <cell r="V85">
            <v>100</v>
          </cell>
          <cell r="W85" t="str">
            <v>Conditional Approved</v>
          </cell>
          <cell r="X85">
            <v>38701</v>
          </cell>
          <cell r="Y85">
            <v>8.65</v>
          </cell>
          <cell r="Z85">
            <v>1.1000000000000001</v>
          </cell>
          <cell r="AA85">
            <v>0.8</v>
          </cell>
          <cell r="AB85">
            <v>9.4499999999999993</v>
          </cell>
          <cell r="AC85">
            <v>1808.37</v>
          </cell>
          <cell r="AD85">
            <v>90</v>
          </cell>
          <cell r="AE85">
            <v>38716</v>
          </cell>
          <cell r="AI85">
            <v>0</v>
          </cell>
          <cell r="AJ85">
            <v>38747</v>
          </cell>
          <cell r="AM85">
            <v>105</v>
          </cell>
          <cell r="AN85">
            <v>12</v>
          </cell>
          <cell r="AO85">
            <v>30</v>
          </cell>
          <cell r="AP85">
            <v>5</v>
          </cell>
          <cell r="AQ85" t="str">
            <v>GADENS    (VIC)</v>
          </cell>
          <cell r="AR85" t="str">
            <v>VIC</v>
          </cell>
          <cell r="AS85" t="str">
            <v>S</v>
          </cell>
          <cell r="AT85" t="str">
            <v>PL</v>
          </cell>
          <cell r="AU85" t="str">
            <v>IT</v>
          </cell>
          <cell r="AV85" t="str">
            <v>SPLITLOAN</v>
          </cell>
          <cell r="AW85" t="str">
            <v>-</v>
          </cell>
          <cell r="AX85">
            <v>30</v>
          </cell>
          <cell r="AY85" t="str">
            <v>DLY</v>
          </cell>
          <cell r="AZ85" t="str">
            <v>N/A</v>
          </cell>
          <cell r="BA85">
            <v>0</v>
          </cell>
          <cell r="BB85">
            <v>0</v>
          </cell>
          <cell r="BC85">
            <v>0</v>
          </cell>
          <cell r="BF85" t="str">
            <v>POO</v>
          </cell>
          <cell r="BG85" t="str">
            <v>Near Prime</v>
          </cell>
          <cell r="BH85" t="str">
            <v>NCM-W06</v>
          </cell>
        </row>
        <row r="86">
          <cell r="A86">
            <v>9001928</v>
          </cell>
          <cell r="B86">
            <v>1</v>
          </cell>
          <cell r="C86" t="str">
            <v>WMC</v>
          </cell>
          <cell r="D86" t="str">
            <v>PAY</v>
          </cell>
          <cell r="E86" t="str">
            <v>R</v>
          </cell>
          <cell r="F86" t="str">
            <v>NSW</v>
          </cell>
          <cell r="G86">
            <v>40003</v>
          </cell>
          <cell r="H86" t="str">
            <v>AFIG</v>
          </cell>
          <cell r="I86">
            <v>912</v>
          </cell>
          <cell r="J86" t="str">
            <v>WIZARD</v>
          </cell>
          <cell r="M86">
            <v>9001928</v>
          </cell>
          <cell r="N86">
            <v>38807</v>
          </cell>
          <cell r="O86">
            <v>3150</v>
          </cell>
          <cell r="P86" t="str">
            <v>HOLDERNESS I S</v>
          </cell>
          <cell r="Q86">
            <v>184000</v>
          </cell>
          <cell r="R86">
            <v>0</v>
          </cell>
          <cell r="S86">
            <v>184000</v>
          </cell>
          <cell r="T86">
            <v>150</v>
          </cell>
          <cell r="U86" t="str">
            <v>CondApproved</v>
          </cell>
          <cell r="V86">
            <v>100</v>
          </cell>
          <cell r="W86" t="str">
            <v>Conditional Approved</v>
          </cell>
          <cell r="X86">
            <v>38807</v>
          </cell>
          <cell r="Y86">
            <v>7.55</v>
          </cell>
          <cell r="Z86">
            <v>0</v>
          </cell>
          <cell r="AA86">
            <v>0.49</v>
          </cell>
          <cell r="AB86">
            <v>8.0399999999999991</v>
          </cell>
          <cell r="AC86">
            <v>1355.26</v>
          </cell>
          <cell r="AD86">
            <v>100</v>
          </cell>
          <cell r="AE86">
            <v>38776</v>
          </cell>
          <cell r="AI86">
            <v>0</v>
          </cell>
          <cell r="AJ86">
            <v>38804</v>
          </cell>
          <cell r="AM86">
            <v>106</v>
          </cell>
          <cell r="AN86">
            <v>2</v>
          </cell>
          <cell r="AO86">
            <v>28</v>
          </cell>
          <cell r="AP86">
            <v>1</v>
          </cell>
          <cell r="AQ86" t="str">
            <v>NLS</v>
          </cell>
          <cell r="AR86" t="str">
            <v>NSW</v>
          </cell>
          <cell r="AS86" t="str">
            <v>S</v>
          </cell>
          <cell r="AT86" t="str">
            <v>PL</v>
          </cell>
          <cell r="AU86" t="str">
            <v>IT</v>
          </cell>
          <cell r="AV86" t="str">
            <v>SPLITLOAN</v>
          </cell>
          <cell r="AW86">
            <v>9001928</v>
          </cell>
          <cell r="AX86">
            <v>30</v>
          </cell>
          <cell r="AY86" t="str">
            <v>DLY</v>
          </cell>
          <cell r="AZ86" t="str">
            <v>N/A</v>
          </cell>
          <cell r="BA86">
            <v>0</v>
          </cell>
          <cell r="BB86">
            <v>0</v>
          </cell>
          <cell r="BC86">
            <v>0</v>
          </cell>
          <cell r="BF86" t="str">
            <v>POO</v>
          </cell>
          <cell r="BG86" t="str">
            <v>HLVR</v>
          </cell>
          <cell r="BH86" t="str">
            <v>NCM-W02</v>
          </cell>
        </row>
        <row r="87">
          <cell r="A87">
            <v>9002066</v>
          </cell>
          <cell r="B87">
            <v>1</v>
          </cell>
          <cell r="C87" t="str">
            <v>WMC</v>
          </cell>
          <cell r="D87" t="str">
            <v>HEA</v>
          </cell>
          <cell r="E87" t="str">
            <v>R</v>
          </cell>
          <cell r="F87" t="str">
            <v>NSW</v>
          </cell>
          <cell r="G87">
            <v>40003</v>
          </cell>
          <cell r="H87" t="str">
            <v>AFIG</v>
          </cell>
          <cell r="I87">
            <v>912</v>
          </cell>
          <cell r="J87" t="str">
            <v>WIZARD</v>
          </cell>
          <cell r="M87">
            <v>9002066</v>
          </cell>
          <cell r="N87">
            <v>38777</v>
          </cell>
          <cell r="O87">
            <v>3378</v>
          </cell>
          <cell r="P87" t="str">
            <v>MOORE R L</v>
          </cell>
          <cell r="Q87">
            <v>235000</v>
          </cell>
          <cell r="R87">
            <v>0</v>
          </cell>
          <cell r="S87">
            <v>235000</v>
          </cell>
          <cell r="T87">
            <v>150</v>
          </cell>
          <cell r="U87" t="str">
            <v>CondApproved</v>
          </cell>
          <cell r="V87">
            <v>100</v>
          </cell>
          <cell r="W87" t="str">
            <v>Conditional Approved</v>
          </cell>
          <cell r="X87">
            <v>38777</v>
          </cell>
          <cell r="Y87">
            <v>8.6999999999999993</v>
          </cell>
          <cell r="Z87">
            <v>0</v>
          </cell>
          <cell r="AA87">
            <v>0.49</v>
          </cell>
          <cell r="AB87">
            <v>9.19</v>
          </cell>
          <cell r="AC87">
            <v>1923.08</v>
          </cell>
          <cell r="AD87">
            <v>103.98</v>
          </cell>
          <cell r="AE87">
            <v>38803</v>
          </cell>
          <cell r="AI87">
            <v>0</v>
          </cell>
          <cell r="AJ87">
            <v>38834</v>
          </cell>
          <cell r="AM87">
            <v>106</v>
          </cell>
          <cell r="AN87">
            <v>3</v>
          </cell>
          <cell r="AO87">
            <v>27</v>
          </cell>
          <cell r="AP87">
            <v>1</v>
          </cell>
          <cell r="AQ87" t="str">
            <v>NLS</v>
          </cell>
          <cell r="AR87" t="str">
            <v>NSW</v>
          </cell>
          <cell r="AS87" t="str">
            <v>S</v>
          </cell>
          <cell r="AT87" t="str">
            <v>PL</v>
          </cell>
          <cell r="AU87" t="str">
            <v>IT</v>
          </cell>
          <cell r="AV87" t="str">
            <v>SPLITLOAN</v>
          </cell>
          <cell r="AW87">
            <v>9002066</v>
          </cell>
          <cell r="AX87">
            <v>30</v>
          </cell>
          <cell r="AY87" t="str">
            <v>DLY</v>
          </cell>
          <cell r="AZ87" t="str">
            <v>N/A</v>
          </cell>
          <cell r="BA87">
            <v>0</v>
          </cell>
          <cell r="BB87">
            <v>0</v>
          </cell>
          <cell r="BC87">
            <v>0</v>
          </cell>
          <cell r="BF87" t="str">
            <v>POO</v>
          </cell>
          <cell r="BG87" t="str">
            <v>HLVR</v>
          </cell>
          <cell r="BH87" t="str">
            <v>NCM-W02</v>
          </cell>
        </row>
        <row r="88">
          <cell r="A88">
            <v>9001987</v>
          </cell>
          <cell r="B88">
            <v>1</v>
          </cell>
          <cell r="C88" t="str">
            <v>WMC</v>
          </cell>
          <cell r="D88" t="str">
            <v>PAY</v>
          </cell>
          <cell r="E88" t="str">
            <v>R</v>
          </cell>
          <cell r="F88" t="str">
            <v>NSW</v>
          </cell>
          <cell r="G88">
            <v>40003</v>
          </cell>
          <cell r="H88" t="str">
            <v>AFIG</v>
          </cell>
          <cell r="I88">
            <v>912</v>
          </cell>
          <cell r="J88" t="str">
            <v>WIZARD</v>
          </cell>
          <cell r="M88">
            <v>9001987</v>
          </cell>
          <cell r="N88">
            <v>38762</v>
          </cell>
          <cell r="O88">
            <v>3255</v>
          </cell>
          <cell r="P88" t="str">
            <v>STANTON A</v>
          </cell>
          <cell r="Q88">
            <v>340000</v>
          </cell>
          <cell r="R88">
            <v>0</v>
          </cell>
          <cell r="S88">
            <v>340000</v>
          </cell>
          <cell r="T88">
            <v>150</v>
          </cell>
          <cell r="U88" t="str">
            <v>CondApproved</v>
          </cell>
          <cell r="V88">
            <v>100</v>
          </cell>
          <cell r="W88" t="str">
            <v>Conditional Approved</v>
          </cell>
          <cell r="X88">
            <v>38762</v>
          </cell>
          <cell r="Y88">
            <v>7.55</v>
          </cell>
          <cell r="Z88">
            <v>0</v>
          </cell>
          <cell r="AA88">
            <v>0.49</v>
          </cell>
          <cell r="AB88">
            <v>8.0399999999999991</v>
          </cell>
          <cell r="AC88">
            <v>2504.29</v>
          </cell>
          <cell r="AD88">
            <v>100</v>
          </cell>
          <cell r="AE88">
            <v>38813</v>
          </cell>
          <cell r="AI88">
            <v>0</v>
          </cell>
          <cell r="AJ88">
            <v>38843</v>
          </cell>
          <cell r="AM88">
            <v>106</v>
          </cell>
          <cell r="AN88">
            <v>4</v>
          </cell>
          <cell r="AO88">
            <v>6</v>
          </cell>
          <cell r="AP88">
            <v>1</v>
          </cell>
          <cell r="AQ88" t="str">
            <v>NLS</v>
          </cell>
          <cell r="AR88" t="str">
            <v>NSW</v>
          </cell>
          <cell r="AS88" t="str">
            <v>S</v>
          </cell>
          <cell r="AT88" t="str">
            <v>PL</v>
          </cell>
          <cell r="AU88" t="str">
            <v>IT</v>
          </cell>
          <cell r="AV88" t="str">
            <v>SPLITLOAN</v>
          </cell>
          <cell r="AW88">
            <v>9001987</v>
          </cell>
          <cell r="AX88">
            <v>30</v>
          </cell>
          <cell r="AY88" t="str">
            <v>DLY</v>
          </cell>
          <cell r="AZ88" t="str">
            <v>N/A</v>
          </cell>
          <cell r="BA88">
            <v>0</v>
          </cell>
          <cell r="BB88">
            <v>0</v>
          </cell>
          <cell r="BC88">
            <v>0</v>
          </cell>
          <cell r="BF88" t="str">
            <v>POO</v>
          </cell>
          <cell r="BG88" t="str">
            <v>HLVR</v>
          </cell>
          <cell r="BH88" t="str">
            <v>NCM-W02</v>
          </cell>
        </row>
        <row r="89">
          <cell r="A89">
            <v>9002111</v>
          </cell>
          <cell r="B89">
            <v>1</v>
          </cell>
          <cell r="C89" t="str">
            <v>WMC</v>
          </cell>
          <cell r="D89" t="str">
            <v>PAY</v>
          </cell>
          <cell r="E89" t="str">
            <v>R</v>
          </cell>
          <cell r="F89" t="str">
            <v>NSW</v>
          </cell>
          <cell r="G89">
            <v>40003</v>
          </cell>
          <cell r="H89" t="str">
            <v>AFIG</v>
          </cell>
          <cell r="I89">
            <v>912</v>
          </cell>
          <cell r="J89" t="str">
            <v>WIZARD</v>
          </cell>
          <cell r="M89">
            <v>9002111</v>
          </cell>
          <cell r="N89">
            <v>38786</v>
          </cell>
          <cell r="O89">
            <v>3198</v>
          </cell>
          <cell r="P89" t="str">
            <v>FOX J R</v>
          </cell>
          <cell r="Q89">
            <v>285000</v>
          </cell>
          <cell r="R89">
            <v>0</v>
          </cell>
          <cell r="S89">
            <v>285000</v>
          </cell>
          <cell r="T89">
            <v>150</v>
          </cell>
          <cell r="U89" t="str">
            <v>CondApproved</v>
          </cell>
          <cell r="V89">
            <v>100</v>
          </cell>
          <cell r="W89" t="str">
            <v>Conditional Approved</v>
          </cell>
          <cell r="X89">
            <v>38786</v>
          </cell>
          <cell r="Y89">
            <v>7.95</v>
          </cell>
          <cell r="Z89">
            <v>0</v>
          </cell>
          <cell r="AA89">
            <v>0.49</v>
          </cell>
          <cell r="AB89">
            <v>8.44</v>
          </cell>
          <cell r="AC89">
            <v>2004.5</v>
          </cell>
          <cell r="AD89">
            <v>100</v>
          </cell>
          <cell r="AE89">
            <v>38815</v>
          </cell>
          <cell r="AI89">
            <v>0</v>
          </cell>
          <cell r="AJ89">
            <v>38845</v>
          </cell>
          <cell r="AM89">
            <v>106</v>
          </cell>
          <cell r="AN89">
            <v>4</v>
          </cell>
          <cell r="AO89">
            <v>8</v>
          </cell>
          <cell r="AP89">
            <v>1</v>
          </cell>
          <cell r="AQ89" t="str">
            <v>NLS</v>
          </cell>
          <cell r="AR89" t="str">
            <v>NSW</v>
          </cell>
          <cell r="AS89" t="str">
            <v>S</v>
          </cell>
          <cell r="AT89" t="str">
            <v>PL</v>
          </cell>
          <cell r="AU89" t="str">
            <v>CN</v>
          </cell>
          <cell r="AV89" t="str">
            <v>SPLITCONS</v>
          </cell>
          <cell r="AW89">
            <v>9002111</v>
          </cell>
          <cell r="AX89">
            <v>30</v>
          </cell>
          <cell r="AY89" t="str">
            <v>DLY</v>
          </cell>
          <cell r="AZ89" t="str">
            <v>N/A</v>
          </cell>
          <cell r="BA89">
            <v>0</v>
          </cell>
          <cell r="BB89">
            <v>0</v>
          </cell>
          <cell r="BC89">
            <v>0</v>
          </cell>
          <cell r="BF89" t="str">
            <v>CNS</v>
          </cell>
          <cell r="BG89" t="str">
            <v>HLVR</v>
          </cell>
          <cell r="BH89" t="str">
            <v>NCM-W02</v>
          </cell>
        </row>
        <row r="90">
          <cell r="A90">
            <v>9002144</v>
          </cell>
          <cell r="B90">
            <v>1</v>
          </cell>
          <cell r="C90" t="str">
            <v>WMC</v>
          </cell>
          <cell r="D90" t="str">
            <v>PAY</v>
          </cell>
          <cell r="E90" t="str">
            <v>R</v>
          </cell>
          <cell r="F90" t="str">
            <v>NSW</v>
          </cell>
          <cell r="G90">
            <v>40003</v>
          </cell>
          <cell r="H90" t="str">
            <v>AFIG</v>
          </cell>
          <cell r="I90">
            <v>912</v>
          </cell>
          <cell r="J90" t="str">
            <v>WIZARD</v>
          </cell>
          <cell r="M90">
            <v>9002144</v>
          </cell>
          <cell r="N90">
            <v>38818</v>
          </cell>
          <cell r="O90">
            <v>3498</v>
          </cell>
          <cell r="P90" t="str">
            <v>PAVY W G</v>
          </cell>
          <cell r="Q90">
            <v>362700</v>
          </cell>
          <cell r="R90">
            <v>0</v>
          </cell>
          <cell r="S90">
            <v>362700</v>
          </cell>
          <cell r="T90">
            <v>150</v>
          </cell>
          <cell r="U90" t="str">
            <v>CondApproved</v>
          </cell>
          <cell r="V90">
            <v>100</v>
          </cell>
          <cell r="W90" t="str">
            <v>Conditional Approved</v>
          </cell>
          <cell r="X90">
            <v>38818</v>
          </cell>
          <cell r="Y90">
            <v>7.95</v>
          </cell>
          <cell r="Z90">
            <v>0</v>
          </cell>
          <cell r="AA90">
            <v>0.49</v>
          </cell>
          <cell r="AB90">
            <v>8.44</v>
          </cell>
          <cell r="AC90">
            <v>2550.9899999999998</v>
          </cell>
          <cell r="AD90">
            <v>100</v>
          </cell>
          <cell r="AE90">
            <v>38821</v>
          </cell>
          <cell r="AI90">
            <v>0</v>
          </cell>
          <cell r="AJ90">
            <v>38851</v>
          </cell>
          <cell r="AM90">
            <v>106</v>
          </cell>
          <cell r="AN90">
            <v>4</v>
          </cell>
          <cell r="AO90">
            <v>14</v>
          </cell>
          <cell r="AP90">
            <v>1</v>
          </cell>
          <cell r="AQ90" t="str">
            <v>NLS</v>
          </cell>
          <cell r="AR90" t="str">
            <v>NSW</v>
          </cell>
          <cell r="AS90" t="str">
            <v>S</v>
          </cell>
          <cell r="AT90" t="str">
            <v>PL</v>
          </cell>
          <cell r="AU90" t="str">
            <v>CN</v>
          </cell>
          <cell r="AV90" t="str">
            <v>SPLITCONS</v>
          </cell>
          <cell r="AW90">
            <v>9002144</v>
          </cell>
          <cell r="AX90">
            <v>30</v>
          </cell>
          <cell r="AY90" t="str">
            <v>DLY</v>
          </cell>
          <cell r="AZ90" t="str">
            <v>N/A</v>
          </cell>
          <cell r="BA90">
            <v>0</v>
          </cell>
          <cell r="BB90">
            <v>0</v>
          </cell>
          <cell r="BC90">
            <v>0</v>
          </cell>
          <cell r="BF90" t="str">
            <v>CNS</v>
          </cell>
          <cell r="BG90" t="str">
            <v>HLVR</v>
          </cell>
          <cell r="BH90" t="str">
            <v>NCM-W02</v>
          </cell>
        </row>
        <row r="91">
          <cell r="A91">
            <v>9002169</v>
          </cell>
          <cell r="B91">
            <v>1</v>
          </cell>
          <cell r="C91" t="str">
            <v>WMC</v>
          </cell>
          <cell r="D91" t="str">
            <v>PAY</v>
          </cell>
          <cell r="E91" t="str">
            <v>R</v>
          </cell>
          <cell r="F91" t="str">
            <v>NSW</v>
          </cell>
          <cell r="G91">
            <v>40003</v>
          </cell>
          <cell r="H91" t="str">
            <v>AFIG</v>
          </cell>
          <cell r="I91">
            <v>912</v>
          </cell>
          <cell r="J91" t="str">
            <v>WIZARD</v>
          </cell>
          <cell r="M91">
            <v>9002169</v>
          </cell>
          <cell r="N91">
            <v>38838</v>
          </cell>
          <cell r="O91">
            <v>3536</v>
          </cell>
          <cell r="P91" t="str">
            <v>MAYO T</v>
          </cell>
          <cell r="Q91">
            <v>226000</v>
          </cell>
          <cell r="R91">
            <v>0</v>
          </cell>
          <cell r="S91">
            <v>226000</v>
          </cell>
          <cell r="T91">
            <v>150</v>
          </cell>
          <cell r="U91" t="str">
            <v>CondApproved</v>
          </cell>
          <cell r="V91">
            <v>100</v>
          </cell>
          <cell r="W91" t="str">
            <v>Conditional Approved</v>
          </cell>
          <cell r="X91">
            <v>38838</v>
          </cell>
          <cell r="Y91">
            <v>7.55</v>
          </cell>
          <cell r="Z91">
            <v>0</v>
          </cell>
          <cell r="AA91">
            <v>0.49</v>
          </cell>
          <cell r="AB91">
            <v>8.0399999999999991</v>
          </cell>
          <cell r="AC91">
            <v>1664.61</v>
          </cell>
          <cell r="AD91">
            <v>100</v>
          </cell>
          <cell r="AE91">
            <v>38827</v>
          </cell>
          <cell r="AI91">
            <v>0</v>
          </cell>
          <cell r="AJ91">
            <v>38857</v>
          </cell>
          <cell r="AM91">
            <v>106</v>
          </cell>
          <cell r="AN91">
            <v>4</v>
          </cell>
          <cell r="AO91">
            <v>20</v>
          </cell>
          <cell r="AP91">
            <v>1</v>
          </cell>
          <cell r="AQ91" t="str">
            <v>NLS</v>
          </cell>
          <cell r="AR91" t="str">
            <v>NSW</v>
          </cell>
          <cell r="AS91" t="str">
            <v>S</v>
          </cell>
          <cell r="AT91" t="str">
            <v>PL</v>
          </cell>
          <cell r="AU91" t="str">
            <v>IT</v>
          </cell>
          <cell r="AV91" t="str">
            <v>SPLITLOAN</v>
          </cell>
          <cell r="AW91">
            <v>9002169</v>
          </cell>
          <cell r="AX91">
            <v>30</v>
          </cell>
          <cell r="AY91" t="str">
            <v>DLY</v>
          </cell>
          <cell r="AZ91" t="str">
            <v>N/A</v>
          </cell>
          <cell r="BA91">
            <v>0</v>
          </cell>
          <cell r="BB91">
            <v>0</v>
          </cell>
          <cell r="BC91">
            <v>0</v>
          </cell>
          <cell r="BF91" t="str">
            <v>POO</v>
          </cell>
          <cell r="BG91" t="str">
            <v>HLVR</v>
          </cell>
          <cell r="BH91" t="str">
            <v>NCM-W02</v>
          </cell>
        </row>
        <row r="92">
          <cell r="A92">
            <v>9002193</v>
          </cell>
          <cell r="B92">
            <v>1</v>
          </cell>
          <cell r="C92" t="str">
            <v>WMC</v>
          </cell>
          <cell r="D92" t="str">
            <v>PAY</v>
          </cell>
          <cell r="E92" t="str">
            <v>R</v>
          </cell>
          <cell r="F92" t="str">
            <v>NSW</v>
          </cell>
          <cell r="G92">
            <v>40003</v>
          </cell>
          <cell r="H92" t="str">
            <v>AFIG</v>
          </cell>
          <cell r="I92">
            <v>912</v>
          </cell>
          <cell r="J92" t="str">
            <v>WIZARD</v>
          </cell>
          <cell r="M92">
            <v>9002193</v>
          </cell>
          <cell r="N92">
            <v>38799</v>
          </cell>
          <cell r="O92">
            <v>3575</v>
          </cell>
          <cell r="P92" t="str">
            <v>HAIDER G C</v>
          </cell>
          <cell r="Q92">
            <v>238000</v>
          </cell>
          <cell r="R92">
            <v>0</v>
          </cell>
          <cell r="S92">
            <v>238000</v>
          </cell>
          <cell r="T92">
            <v>150</v>
          </cell>
          <cell r="U92" t="str">
            <v>CondApproved</v>
          </cell>
          <cell r="V92">
            <v>100</v>
          </cell>
          <cell r="W92" t="str">
            <v>Conditional Approved</v>
          </cell>
          <cell r="X92">
            <v>38799</v>
          </cell>
          <cell r="Y92">
            <v>7.55</v>
          </cell>
          <cell r="Z92">
            <v>0</v>
          </cell>
          <cell r="AA92">
            <v>0.49</v>
          </cell>
          <cell r="AB92">
            <v>8.0399999999999991</v>
          </cell>
          <cell r="AC92">
            <v>1753</v>
          </cell>
          <cell r="AD92">
            <v>100</v>
          </cell>
          <cell r="AE92">
            <v>38830</v>
          </cell>
          <cell r="AI92">
            <v>0</v>
          </cell>
          <cell r="AJ92">
            <v>38860</v>
          </cell>
          <cell r="AM92">
            <v>106</v>
          </cell>
          <cell r="AN92">
            <v>4</v>
          </cell>
          <cell r="AO92">
            <v>23</v>
          </cell>
          <cell r="AP92">
            <v>1</v>
          </cell>
          <cell r="AQ92" t="str">
            <v>NLS</v>
          </cell>
          <cell r="AR92" t="str">
            <v>NSW</v>
          </cell>
          <cell r="AS92" t="str">
            <v>S</v>
          </cell>
          <cell r="AT92" t="str">
            <v>PL</v>
          </cell>
          <cell r="AU92" t="str">
            <v>IT</v>
          </cell>
          <cell r="AV92" t="str">
            <v>SPLITLOAN</v>
          </cell>
          <cell r="AW92" t="str">
            <v>-</v>
          </cell>
          <cell r="AX92">
            <v>30</v>
          </cell>
          <cell r="AY92" t="str">
            <v>DLY</v>
          </cell>
          <cell r="AZ92" t="str">
            <v>N/A</v>
          </cell>
          <cell r="BA92">
            <v>0</v>
          </cell>
          <cell r="BB92">
            <v>0</v>
          </cell>
          <cell r="BC92">
            <v>0</v>
          </cell>
          <cell r="BF92" t="str">
            <v>POO</v>
          </cell>
          <cell r="BG92" t="str">
            <v>HLVR</v>
          </cell>
          <cell r="BH92" t="str">
            <v>NCM-W02</v>
          </cell>
        </row>
        <row r="93">
          <cell r="A93">
            <v>9002203</v>
          </cell>
          <cell r="B93">
            <v>1</v>
          </cell>
          <cell r="C93" t="str">
            <v>WMC</v>
          </cell>
          <cell r="D93" t="str">
            <v>PAY</v>
          </cell>
          <cell r="E93" t="str">
            <v>R</v>
          </cell>
          <cell r="F93" t="str">
            <v>NSW</v>
          </cell>
          <cell r="G93">
            <v>40003</v>
          </cell>
          <cell r="H93" t="str">
            <v>AFIG</v>
          </cell>
          <cell r="I93">
            <v>912</v>
          </cell>
          <cell r="J93" t="str">
            <v>WIZARD</v>
          </cell>
          <cell r="M93">
            <v>9002203</v>
          </cell>
          <cell r="N93">
            <v>38831</v>
          </cell>
          <cell r="O93">
            <v>3587</v>
          </cell>
          <cell r="P93" t="str">
            <v>WILLIAMSON K E</v>
          </cell>
          <cell r="Q93">
            <v>255000</v>
          </cell>
          <cell r="R93">
            <v>0</v>
          </cell>
          <cell r="S93">
            <v>255000</v>
          </cell>
          <cell r="T93">
            <v>150</v>
          </cell>
          <cell r="U93" t="str">
            <v>CondApproved</v>
          </cell>
          <cell r="V93">
            <v>100</v>
          </cell>
          <cell r="W93" t="str">
            <v>Conditional Approved</v>
          </cell>
          <cell r="X93">
            <v>38831</v>
          </cell>
          <cell r="Y93">
            <v>7.55</v>
          </cell>
          <cell r="Z93">
            <v>0</v>
          </cell>
          <cell r="AA93">
            <v>0.49</v>
          </cell>
          <cell r="AB93">
            <v>8.0399999999999991</v>
          </cell>
          <cell r="AC93">
            <v>1878.22</v>
          </cell>
          <cell r="AD93">
            <v>100</v>
          </cell>
          <cell r="AE93">
            <v>38831</v>
          </cell>
          <cell r="AI93">
            <v>0</v>
          </cell>
          <cell r="AJ93">
            <v>38861</v>
          </cell>
          <cell r="AM93">
            <v>106</v>
          </cell>
          <cell r="AN93">
            <v>4</v>
          </cell>
          <cell r="AO93">
            <v>24</v>
          </cell>
          <cell r="AP93">
            <v>10</v>
          </cell>
          <cell r="AQ93" t="str">
            <v>GADENS (QLD)</v>
          </cell>
          <cell r="AR93" t="str">
            <v>QLD</v>
          </cell>
          <cell r="AS93" t="str">
            <v>S</v>
          </cell>
          <cell r="AT93" t="str">
            <v>PL</v>
          </cell>
          <cell r="AU93" t="str">
            <v>IT</v>
          </cell>
          <cell r="AV93" t="str">
            <v>SPLITLOAN</v>
          </cell>
          <cell r="AW93" t="str">
            <v>-</v>
          </cell>
          <cell r="AX93">
            <v>30</v>
          </cell>
          <cell r="AY93" t="str">
            <v>DLY</v>
          </cell>
          <cell r="AZ93" t="str">
            <v>N/A</v>
          </cell>
          <cell r="BA93">
            <v>0</v>
          </cell>
          <cell r="BB93">
            <v>0</v>
          </cell>
          <cell r="BC93">
            <v>0</v>
          </cell>
          <cell r="BF93" t="str">
            <v>POO</v>
          </cell>
          <cell r="BG93" t="str">
            <v>HLVR</v>
          </cell>
          <cell r="BH93" t="str">
            <v>NCM-W02</v>
          </cell>
        </row>
        <row r="94">
          <cell r="A94">
            <v>9002209</v>
          </cell>
          <cell r="B94">
            <v>1</v>
          </cell>
          <cell r="C94" t="str">
            <v>WMC</v>
          </cell>
          <cell r="D94" t="str">
            <v>PAY</v>
          </cell>
          <cell r="E94" t="str">
            <v>R</v>
          </cell>
          <cell r="F94" t="str">
            <v>NSW</v>
          </cell>
          <cell r="G94">
            <v>40003</v>
          </cell>
          <cell r="H94" t="str">
            <v>AFIG</v>
          </cell>
          <cell r="I94">
            <v>912</v>
          </cell>
          <cell r="J94" t="str">
            <v>WIZARD</v>
          </cell>
          <cell r="M94">
            <v>9002209</v>
          </cell>
          <cell r="N94">
            <v>38807</v>
          </cell>
          <cell r="O94">
            <v>3598</v>
          </cell>
          <cell r="P94" t="str">
            <v>GIDIESS N S</v>
          </cell>
          <cell r="Q94">
            <v>484000</v>
          </cell>
          <cell r="R94">
            <v>0</v>
          </cell>
          <cell r="S94">
            <v>484000</v>
          </cell>
          <cell r="T94">
            <v>150</v>
          </cell>
          <cell r="U94" t="str">
            <v>CondApproved</v>
          </cell>
          <cell r="V94">
            <v>100</v>
          </cell>
          <cell r="W94" t="str">
            <v>Conditional Approved</v>
          </cell>
          <cell r="X94">
            <v>38807</v>
          </cell>
          <cell r="Y94">
            <v>7.55</v>
          </cell>
          <cell r="Z94">
            <v>0</v>
          </cell>
          <cell r="AA94">
            <v>0.49</v>
          </cell>
          <cell r="AB94">
            <v>8.0399999999999991</v>
          </cell>
          <cell r="AC94">
            <v>3748.42</v>
          </cell>
          <cell r="AD94">
            <v>100</v>
          </cell>
          <cell r="AE94">
            <v>38835</v>
          </cell>
          <cell r="AI94">
            <v>0</v>
          </cell>
          <cell r="AJ94">
            <v>38865</v>
          </cell>
          <cell r="AM94">
            <v>106</v>
          </cell>
          <cell r="AN94">
            <v>4</v>
          </cell>
          <cell r="AO94">
            <v>28</v>
          </cell>
          <cell r="AP94">
            <v>1</v>
          </cell>
          <cell r="AQ94" t="str">
            <v>NLS</v>
          </cell>
          <cell r="AR94" t="str">
            <v>NSW</v>
          </cell>
          <cell r="AS94" t="str">
            <v>S</v>
          </cell>
          <cell r="AT94" t="str">
            <v>PL</v>
          </cell>
          <cell r="AU94" t="str">
            <v>IT</v>
          </cell>
          <cell r="AV94" t="str">
            <v>SPLITLOAN</v>
          </cell>
          <cell r="AW94" t="str">
            <v>-</v>
          </cell>
          <cell r="AX94">
            <v>25</v>
          </cell>
          <cell r="AY94" t="str">
            <v>DLY</v>
          </cell>
          <cell r="AZ94" t="str">
            <v>N/A</v>
          </cell>
          <cell r="BA94">
            <v>0</v>
          </cell>
          <cell r="BB94">
            <v>0</v>
          </cell>
          <cell r="BC94">
            <v>0</v>
          </cell>
          <cell r="BF94" t="str">
            <v>POO</v>
          </cell>
          <cell r="BG94" t="str">
            <v>HLVR</v>
          </cell>
          <cell r="BH94" t="str">
            <v>NCM-W02</v>
          </cell>
        </row>
        <row r="95">
          <cell r="A95">
            <v>9002210</v>
          </cell>
          <cell r="B95">
            <v>1</v>
          </cell>
          <cell r="C95" t="str">
            <v>WMC</v>
          </cell>
          <cell r="D95" t="str">
            <v>NHB</v>
          </cell>
          <cell r="E95" t="str">
            <v>R</v>
          </cell>
          <cell r="F95" t="str">
            <v>NSW</v>
          </cell>
          <cell r="G95">
            <v>40003</v>
          </cell>
          <cell r="H95" t="str">
            <v>AFIG</v>
          </cell>
          <cell r="I95">
            <v>912</v>
          </cell>
          <cell r="J95" t="str">
            <v>WIZARD</v>
          </cell>
          <cell r="M95">
            <v>9002210</v>
          </cell>
          <cell r="N95">
            <v>38848</v>
          </cell>
          <cell r="O95">
            <v>3599</v>
          </cell>
          <cell r="P95" t="str">
            <v>CLEM J H</v>
          </cell>
          <cell r="Q95">
            <v>225000</v>
          </cell>
          <cell r="R95">
            <v>0</v>
          </cell>
          <cell r="S95">
            <v>225000</v>
          </cell>
          <cell r="T95">
            <v>150</v>
          </cell>
          <cell r="U95" t="str">
            <v>CondApproved</v>
          </cell>
          <cell r="V95">
            <v>100</v>
          </cell>
          <cell r="W95" t="str">
            <v>Conditional Approved</v>
          </cell>
          <cell r="X95">
            <v>38848</v>
          </cell>
          <cell r="Y95">
            <v>7.55</v>
          </cell>
          <cell r="Z95">
            <v>1.1000000000000001</v>
          </cell>
          <cell r="AA95">
            <v>0.8</v>
          </cell>
          <cell r="AB95">
            <v>9.4499999999999993</v>
          </cell>
          <cell r="AC95">
            <v>1883.72</v>
          </cell>
          <cell r="AD95">
            <v>90</v>
          </cell>
          <cell r="AE95">
            <v>38835</v>
          </cell>
          <cell r="AI95">
            <v>0</v>
          </cell>
          <cell r="AJ95">
            <v>38865</v>
          </cell>
          <cell r="AM95">
            <v>106</v>
          </cell>
          <cell r="AN95">
            <v>4</v>
          </cell>
          <cell r="AO95">
            <v>28</v>
          </cell>
          <cell r="AP95">
            <v>1</v>
          </cell>
          <cell r="AQ95" t="str">
            <v>NLS</v>
          </cell>
          <cell r="AR95" t="str">
            <v>NSW</v>
          </cell>
          <cell r="AS95" t="str">
            <v>S</v>
          </cell>
          <cell r="AT95" t="str">
            <v>PL</v>
          </cell>
          <cell r="AU95" t="str">
            <v>IT</v>
          </cell>
          <cell r="AV95" t="str">
            <v>SPLITLOAN</v>
          </cell>
          <cell r="AW95">
            <v>9002210</v>
          </cell>
          <cell r="AX95">
            <v>30</v>
          </cell>
          <cell r="AY95" t="str">
            <v>DLY</v>
          </cell>
          <cell r="AZ95" t="str">
            <v>N/A</v>
          </cell>
          <cell r="BA95">
            <v>0</v>
          </cell>
          <cell r="BB95">
            <v>0</v>
          </cell>
          <cell r="BC95">
            <v>0</v>
          </cell>
          <cell r="BF95" t="str">
            <v>PIP</v>
          </cell>
          <cell r="BG95" t="str">
            <v>Near Prime</v>
          </cell>
          <cell r="BH95" t="str">
            <v>NCM-W06</v>
          </cell>
        </row>
        <row r="96">
          <cell r="A96">
            <v>9002231</v>
          </cell>
          <cell r="B96">
            <v>1</v>
          </cell>
          <cell r="C96" t="str">
            <v>WMC</v>
          </cell>
          <cell r="D96" t="str">
            <v>PAY</v>
          </cell>
          <cell r="E96" t="str">
            <v>R</v>
          </cell>
          <cell r="F96" t="str">
            <v>NSW</v>
          </cell>
          <cell r="G96">
            <v>40003</v>
          </cell>
          <cell r="H96" t="str">
            <v>AFIG</v>
          </cell>
          <cell r="I96">
            <v>912</v>
          </cell>
          <cell r="J96" t="str">
            <v>WIZARD</v>
          </cell>
          <cell r="M96">
            <v>9002231</v>
          </cell>
          <cell r="N96">
            <v>38810</v>
          </cell>
          <cell r="O96">
            <v>3633</v>
          </cell>
          <cell r="P96" t="str">
            <v>NOH N</v>
          </cell>
          <cell r="Q96">
            <v>124712</v>
          </cell>
          <cell r="R96">
            <v>0</v>
          </cell>
          <cell r="S96">
            <v>124712</v>
          </cell>
          <cell r="T96">
            <v>150</v>
          </cell>
          <cell r="U96" t="str">
            <v>CondApproved</v>
          </cell>
          <cell r="V96">
            <v>100</v>
          </cell>
          <cell r="W96" t="str">
            <v>Conditional Approved</v>
          </cell>
          <cell r="X96">
            <v>38810</v>
          </cell>
          <cell r="Y96">
            <v>7.55</v>
          </cell>
          <cell r="Z96">
            <v>0</v>
          </cell>
          <cell r="AA96">
            <v>0.49</v>
          </cell>
          <cell r="AB96">
            <v>8.0399999999999991</v>
          </cell>
          <cell r="AC96">
            <v>918.57</v>
          </cell>
          <cell r="AD96">
            <v>99.77</v>
          </cell>
          <cell r="AE96">
            <v>38837</v>
          </cell>
          <cell r="AI96">
            <v>0</v>
          </cell>
          <cell r="AJ96">
            <v>38867</v>
          </cell>
          <cell r="AM96">
            <v>106</v>
          </cell>
          <cell r="AN96">
            <v>4</v>
          </cell>
          <cell r="AO96">
            <v>30</v>
          </cell>
          <cell r="AP96">
            <v>9</v>
          </cell>
          <cell r="AQ96" t="str">
            <v>GADENS (SA)</v>
          </cell>
          <cell r="AR96" t="str">
            <v>SA</v>
          </cell>
          <cell r="AS96" t="str">
            <v>S</v>
          </cell>
          <cell r="AT96" t="str">
            <v>PL</v>
          </cell>
          <cell r="AU96" t="str">
            <v>IT</v>
          </cell>
          <cell r="AV96" t="str">
            <v>SPLITLOAN</v>
          </cell>
          <cell r="AW96" t="str">
            <v>-</v>
          </cell>
          <cell r="AX96">
            <v>30</v>
          </cell>
          <cell r="AY96" t="str">
            <v>DLY</v>
          </cell>
          <cell r="AZ96" t="str">
            <v>N/A</v>
          </cell>
          <cell r="BA96">
            <v>0</v>
          </cell>
          <cell r="BB96">
            <v>0</v>
          </cell>
          <cell r="BC96">
            <v>0</v>
          </cell>
          <cell r="BF96" t="str">
            <v>POO</v>
          </cell>
          <cell r="BG96" t="str">
            <v>HLVR</v>
          </cell>
          <cell r="BH96" t="str">
            <v>NCM-W02</v>
          </cell>
        </row>
        <row r="97">
          <cell r="A97">
            <v>9002390</v>
          </cell>
          <cell r="B97">
            <v>1</v>
          </cell>
          <cell r="C97" t="str">
            <v>WMC</v>
          </cell>
          <cell r="D97" t="str">
            <v>HEA</v>
          </cell>
          <cell r="E97" t="str">
            <v>R</v>
          </cell>
          <cell r="F97" t="str">
            <v>NSW</v>
          </cell>
          <cell r="G97">
            <v>40003</v>
          </cell>
          <cell r="H97" t="str">
            <v>AFIG</v>
          </cell>
          <cell r="I97">
            <v>912</v>
          </cell>
          <cell r="J97" t="str">
            <v>WIZARD</v>
          </cell>
          <cell r="M97">
            <v>9002390</v>
          </cell>
          <cell r="N97">
            <v>38866</v>
          </cell>
          <cell r="O97">
            <v>3879</v>
          </cell>
          <cell r="P97" t="str">
            <v>LOWRIE M A</v>
          </cell>
          <cell r="Q97">
            <v>399000</v>
          </cell>
          <cell r="R97">
            <v>0</v>
          </cell>
          <cell r="S97">
            <v>399000</v>
          </cell>
          <cell r="T97">
            <v>150</v>
          </cell>
          <cell r="U97" t="str">
            <v>CondApproved</v>
          </cell>
          <cell r="V97">
            <v>100</v>
          </cell>
          <cell r="W97" t="str">
            <v>Conditional Approved</v>
          </cell>
          <cell r="X97">
            <v>38866</v>
          </cell>
          <cell r="Y97">
            <v>8.6999999999999993</v>
          </cell>
          <cell r="Z97">
            <v>0</v>
          </cell>
          <cell r="AA97">
            <v>0.49</v>
          </cell>
          <cell r="AB97">
            <v>9.19</v>
          </cell>
          <cell r="AC97">
            <v>3400.46</v>
          </cell>
          <cell r="AD97">
            <v>105</v>
          </cell>
          <cell r="AE97">
            <v>38897</v>
          </cell>
          <cell r="AI97">
            <v>0</v>
          </cell>
          <cell r="AJ97">
            <v>38927</v>
          </cell>
          <cell r="AM97">
            <v>106</v>
          </cell>
          <cell r="AN97">
            <v>6</v>
          </cell>
          <cell r="AO97">
            <v>29</v>
          </cell>
          <cell r="AP97">
            <v>1</v>
          </cell>
          <cell r="AQ97" t="str">
            <v>NLS</v>
          </cell>
          <cell r="AR97" t="str">
            <v>NSW</v>
          </cell>
          <cell r="AS97" t="str">
            <v>S</v>
          </cell>
          <cell r="AT97" t="str">
            <v>PL</v>
          </cell>
          <cell r="AU97" t="str">
            <v>IT</v>
          </cell>
          <cell r="AV97" t="str">
            <v>SPLITLOAN</v>
          </cell>
          <cell r="AW97">
            <v>9002390</v>
          </cell>
          <cell r="AX97">
            <v>25</v>
          </cell>
          <cell r="AY97" t="str">
            <v>DLY</v>
          </cell>
          <cell r="AZ97" t="str">
            <v>N/A</v>
          </cell>
          <cell r="BA97">
            <v>0</v>
          </cell>
          <cell r="BB97">
            <v>0</v>
          </cell>
          <cell r="BC97">
            <v>0</v>
          </cell>
          <cell r="BF97" t="str">
            <v>POO</v>
          </cell>
          <cell r="BG97" t="str">
            <v>HLVR</v>
          </cell>
          <cell r="BH97" t="str">
            <v>NCM-W02</v>
          </cell>
        </row>
        <row r="98">
          <cell r="A98">
            <v>9002396</v>
          </cell>
          <cell r="B98">
            <v>1</v>
          </cell>
          <cell r="C98" t="str">
            <v>WMC</v>
          </cell>
          <cell r="D98" t="str">
            <v>PAY</v>
          </cell>
          <cell r="E98" t="str">
            <v>R</v>
          </cell>
          <cell r="F98" t="str">
            <v>QLD</v>
          </cell>
          <cell r="G98">
            <v>40003</v>
          </cell>
          <cell r="H98" t="str">
            <v>AFIG</v>
          </cell>
          <cell r="I98">
            <v>40051</v>
          </cell>
          <cell r="J98" t="str">
            <v>BMM PP</v>
          </cell>
          <cell r="M98">
            <v>9002396</v>
          </cell>
          <cell r="N98">
            <v>38877</v>
          </cell>
          <cell r="O98">
            <v>3890</v>
          </cell>
          <cell r="P98" t="str">
            <v>MUSCAT J M</v>
          </cell>
          <cell r="Q98">
            <v>420670</v>
          </cell>
          <cell r="R98">
            <v>0</v>
          </cell>
          <cell r="S98">
            <v>420670</v>
          </cell>
          <cell r="T98">
            <v>150</v>
          </cell>
          <cell r="U98" t="str">
            <v>CondApproved</v>
          </cell>
          <cell r="V98">
            <v>100</v>
          </cell>
          <cell r="W98" t="str">
            <v>Conditional Approved</v>
          </cell>
          <cell r="X98">
            <v>38877</v>
          </cell>
          <cell r="Y98">
            <v>8</v>
          </cell>
          <cell r="Z98">
            <v>0</v>
          </cell>
          <cell r="AA98">
            <v>0.99</v>
          </cell>
          <cell r="AB98">
            <v>8.99</v>
          </cell>
          <cell r="AC98">
            <v>3151.52</v>
          </cell>
          <cell r="AD98">
            <v>100</v>
          </cell>
          <cell r="AE98">
            <v>38898</v>
          </cell>
          <cell r="AI98">
            <v>0</v>
          </cell>
          <cell r="AJ98">
            <v>38928</v>
          </cell>
          <cell r="AM98">
            <v>106</v>
          </cell>
          <cell r="AN98">
            <v>6</v>
          </cell>
          <cell r="AO98">
            <v>30</v>
          </cell>
          <cell r="AP98">
            <v>1</v>
          </cell>
          <cell r="AQ98" t="str">
            <v>NLS</v>
          </cell>
          <cell r="AR98" t="str">
            <v>NSW</v>
          </cell>
          <cell r="AS98" t="str">
            <v>S</v>
          </cell>
          <cell r="AT98" t="str">
            <v>PL</v>
          </cell>
          <cell r="AU98" t="str">
            <v>CN</v>
          </cell>
          <cell r="AV98" t="str">
            <v>SPLITCONS</v>
          </cell>
          <cell r="AW98">
            <v>9002396</v>
          </cell>
          <cell r="AX98">
            <v>30</v>
          </cell>
          <cell r="AY98" t="str">
            <v>DLY</v>
          </cell>
          <cell r="AZ98" t="str">
            <v>N/A</v>
          </cell>
          <cell r="BA98">
            <v>0</v>
          </cell>
          <cell r="BB98">
            <v>0</v>
          </cell>
          <cell r="BC98">
            <v>0</v>
          </cell>
          <cell r="BF98" t="str">
            <v>CNS</v>
          </cell>
          <cell r="BG98" t="str">
            <v>HLVR</v>
          </cell>
          <cell r="BH98" t="str">
            <v>NCM-W02</v>
          </cell>
        </row>
        <row r="99">
          <cell r="A99">
            <v>9002438</v>
          </cell>
          <cell r="B99">
            <v>1</v>
          </cell>
          <cell r="C99" t="str">
            <v>WMC</v>
          </cell>
          <cell r="D99" t="str">
            <v>HEA</v>
          </cell>
          <cell r="E99" t="str">
            <v>R</v>
          </cell>
          <cell r="F99" t="str">
            <v>NSW</v>
          </cell>
          <cell r="G99">
            <v>40003</v>
          </cell>
          <cell r="H99" t="str">
            <v>AFIG</v>
          </cell>
          <cell r="I99">
            <v>912</v>
          </cell>
          <cell r="J99" t="str">
            <v>WIZARD</v>
          </cell>
          <cell r="M99">
            <v>9002438</v>
          </cell>
          <cell r="N99">
            <v>38903</v>
          </cell>
          <cell r="O99">
            <v>3945</v>
          </cell>
          <cell r="P99" t="str">
            <v>NGO T Y N</v>
          </cell>
          <cell r="Q99">
            <v>469200</v>
          </cell>
          <cell r="R99">
            <v>0</v>
          </cell>
          <cell r="S99">
            <v>469200</v>
          </cell>
          <cell r="T99">
            <v>150</v>
          </cell>
          <cell r="U99" t="str">
            <v>CondApproved</v>
          </cell>
          <cell r="V99">
            <v>100</v>
          </cell>
          <cell r="W99" t="str">
            <v>Conditional Approved</v>
          </cell>
          <cell r="X99">
            <v>38903</v>
          </cell>
          <cell r="Y99">
            <v>8.6999999999999993</v>
          </cell>
          <cell r="Z99">
            <v>0</v>
          </cell>
          <cell r="AA99">
            <v>0.49</v>
          </cell>
          <cell r="AB99">
            <v>9.19</v>
          </cell>
          <cell r="AC99">
            <v>3839.61</v>
          </cell>
          <cell r="AD99">
            <v>102</v>
          </cell>
          <cell r="AE99">
            <v>38933</v>
          </cell>
          <cell r="AI99">
            <v>0</v>
          </cell>
          <cell r="AJ99">
            <v>38964</v>
          </cell>
          <cell r="AM99">
            <v>106</v>
          </cell>
          <cell r="AN99">
            <v>8</v>
          </cell>
          <cell r="AO99">
            <v>4</v>
          </cell>
          <cell r="AP99">
            <v>1</v>
          </cell>
          <cell r="AQ99" t="str">
            <v>NLS</v>
          </cell>
          <cell r="AR99" t="str">
            <v>NSW</v>
          </cell>
          <cell r="AS99" t="str">
            <v>S</v>
          </cell>
          <cell r="AT99" t="str">
            <v>PL</v>
          </cell>
          <cell r="AU99" t="str">
            <v>IT</v>
          </cell>
          <cell r="AV99" t="str">
            <v>SPLITLOAN</v>
          </cell>
          <cell r="AW99">
            <v>9002438</v>
          </cell>
          <cell r="AX99">
            <v>30</v>
          </cell>
          <cell r="AY99" t="str">
            <v>DLY</v>
          </cell>
          <cell r="AZ99" t="str">
            <v>N/A</v>
          </cell>
          <cell r="BA99">
            <v>0</v>
          </cell>
          <cell r="BB99">
            <v>0</v>
          </cell>
          <cell r="BC99">
            <v>0</v>
          </cell>
          <cell r="BF99" t="str">
            <v>ROO</v>
          </cell>
          <cell r="BG99" t="str">
            <v>HLVR</v>
          </cell>
          <cell r="BH99" t="str">
            <v>NCM-W02</v>
          </cell>
        </row>
        <row r="100">
          <cell r="A100">
            <v>9000955</v>
          </cell>
          <cell r="B100">
            <v>1</v>
          </cell>
          <cell r="C100" t="str">
            <v>WMC</v>
          </cell>
          <cell r="D100" t="str">
            <v>PAY</v>
          </cell>
          <cell r="E100" t="str">
            <v>R</v>
          </cell>
          <cell r="F100" t="str">
            <v>NSW</v>
          </cell>
          <cell r="G100">
            <v>40003</v>
          </cell>
          <cell r="H100" t="str">
            <v>AFIG</v>
          </cell>
          <cell r="I100">
            <v>912</v>
          </cell>
          <cell r="J100" t="str">
            <v>WIZARD</v>
          </cell>
          <cell r="M100">
            <v>9000955</v>
          </cell>
          <cell r="N100">
            <v>38656</v>
          </cell>
          <cell r="O100">
            <v>1582</v>
          </cell>
          <cell r="P100" t="str">
            <v>GEORGE B A C</v>
          </cell>
          <cell r="Q100">
            <v>370000</v>
          </cell>
          <cell r="R100">
            <v>0</v>
          </cell>
          <cell r="S100">
            <v>370000</v>
          </cell>
          <cell r="T100">
            <v>150</v>
          </cell>
          <cell r="U100" t="str">
            <v>CondApproved</v>
          </cell>
          <cell r="V100">
            <v>151</v>
          </cell>
          <cell r="W100" t="str">
            <v>Cond Ln Proposal Snt</v>
          </cell>
          <cell r="X100">
            <v>38656</v>
          </cell>
          <cell r="Y100">
            <v>7.55</v>
          </cell>
          <cell r="Z100">
            <v>0</v>
          </cell>
          <cell r="AA100">
            <v>0.49</v>
          </cell>
          <cell r="AB100">
            <v>8.0399999999999991</v>
          </cell>
          <cell r="AC100">
            <v>2725.25</v>
          </cell>
          <cell r="AD100">
            <v>97.37</v>
          </cell>
          <cell r="AE100">
            <v>38558</v>
          </cell>
          <cell r="AI100">
            <v>0</v>
          </cell>
          <cell r="AJ100">
            <v>38589</v>
          </cell>
          <cell r="AM100">
            <v>105</v>
          </cell>
          <cell r="AN100">
            <v>7</v>
          </cell>
          <cell r="AO100">
            <v>25</v>
          </cell>
          <cell r="AP100">
            <v>1</v>
          </cell>
          <cell r="AQ100" t="str">
            <v>NLS</v>
          </cell>
          <cell r="AR100" t="str">
            <v>NSW</v>
          </cell>
          <cell r="AS100" t="str">
            <v>S</v>
          </cell>
          <cell r="AT100" t="str">
            <v>PL</v>
          </cell>
          <cell r="AU100" t="str">
            <v>IT</v>
          </cell>
          <cell r="AV100" t="str">
            <v>SPLITLOAN</v>
          </cell>
          <cell r="AW100">
            <v>9000955</v>
          </cell>
          <cell r="AX100">
            <v>30</v>
          </cell>
          <cell r="AY100" t="str">
            <v>DLY</v>
          </cell>
          <cell r="AZ100" t="str">
            <v>N/A</v>
          </cell>
          <cell r="BA100">
            <v>0</v>
          </cell>
          <cell r="BB100">
            <v>0</v>
          </cell>
          <cell r="BC100">
            <v>0</v>
          </cell>
          <cell r="BF100" t="str">
            <v>POO</v>
          </cell>
          <cell r="BG100" t="str">
            <v>HLVR</v>
          </cell>
          <cell r="BH100" t="str">
            <v>NCM-W02</v>
          </cell>
        </row>
        <row r="101">
          <cell r="A101">
            <v>9001540</v>
          </cell>
          <cell r="B101">
            <v>1</v>
          </cell>
          <cell r="C101" t="str">
            <v>WMC</v>
          </cell>
          <cell r="D101" t="str">
            <v>PAY</v>
          </cell>
          <cell r="E101" t="str">
            <v>R</v>
          </cell>
          <cell r="F101" t="str">
            <v>QLD</v>
          </cell>
          <cell r="G101">
            <v>40003</v>
          </cell>
          <cell r="H101" t="str">
            <v>AFIG</v>
          </cell>
          <cell r="I101">
            <v>40051</v>
          </cell>
          <cell r="J101" t="str">
            <v>BMM PP</v>
          </cell>
          <cell r="M101">
            <v>9001540</v>
          </cell>
          <cell r="N101">
            <v>38728</v>
          </cell>
          <cell r="O101">
            <v>2520</v>
          </cell>
          <cell r="P101" t="str">
            <v>SHARP L A</v>
          </cell>
          <cell r="Q101">
            <v>150000</v>
          </cell>
          <cell r="R101">
            <v>0</v>
          </cell>
          <cell r="S101">
            <v>150000</v>
          </cell>
          <cell r="T101">
            <v>150</v>
          </cell>
          <cell r="U101" t="str">
            <v>CondApproved</v>
          </cell>
          <cell r="V101">
            <v>151</v>
          </cell>
          <cell r="W101" t="str">
            <v>Cond Ln Proposal Snt</v>
          </cell>
          <cell r="X101">
            <v>38728</v>
          </cell>
          <cell r="Y101">
            <v>7.55</v>
          </cell>
          <cell r="Z101">
            <v>0</v>
          </cell>
          <cell r="AA101">
            <v>0.49</v>
          </cell>
          <cell r="AB101">
            <v>8.0399999999999991</v>
          </cell>
          <cell r="AC101">
            <v>1104.83</v>
          </cell>
          <cell r="AD101">
            <v>100</v>
          </cell>
          <cell r="AE101">
            <v>38660</v>
          </cell>
          <cell r="AI101">
            <v>0</v>
          </cell>
          <cell r="AJ101">
            <v>38690</v>
          </cell>
          <cell r="AM101">
            <v>105</v>
          </cell>
          <cell r="AN101">
            <v>11</v>
          </cell>
          <cell r="AO101">
            <v>4</v>
          </cell>
          <cell r="AP101">
            <v>1</v>
          </cell>
          <cell r="AQ101" t="str">
            <v>NLS</v>
          </cell>
          <cell r="AR101" t="str">
            <v>NSW</v>
          </cell>
          <cell r="AS101" t="str">
            <v>S</v>
          </cell>
          <cell r="AT101" t="str">
            <v>PL</v>
          </cell>
          <cell r="AU101" t="str">
            <v>IT</v>
          </cell>
          <cell r="AV101" t="str">
            <v>SPLITLOAN</v>
          </cell>
          <cell r="AW101">
            <v>9001540</v>
          </cell>
          <cell r="AX101">
            <v>30</v>
          </cell>
          <cell r="AY101" t="str">
            <v>DLY</v>
          </cell>
          <cell r="AZ101" t="str">
            <v>N/A</v>
          </cell>
          <cell r="BA101">
            <v>0</v>
          </cell>
          <cell r="BB101">
            <v>0</v>
          </cell>
          <cell r="BC101">
            <v>0</v>
          </cell>
          <cell r="BF101" t="str">
            <v>POO</v>
          </cell>
          <cell r="BG101" t="str">
            <v>HLVR</v>
          </cell>
          <cell r="BH101" t="str">
            <v>NCM-W02</v>
          </cell>
        </row>
        <row r="102">
          <cell r="A102">
            <v>9001627</v>
          </cell>
          <cell r="B102">
            <v>1</v>
          </cell>
          <cell r="C102" t="str">
            <v>WMC</v>
          </cell>
          <cell r="D102" t="str">
            <v>PAY</v>
          </cell>
          <cell r="E102" t="str">
            <v>R</v>
          </cell>
          <cell r="F102" t="str">
            <v>NSW</v>
          </cell>
          <cell r="G102">
            <v>40003</v>
          </cell>
          <cell r="H102" t="str">
            <v>AFIG</v>
          </cell>
          <cell r="I102">
            <v>201</v>
          </cell>
          <cell r="J102" t="str">
            <v>AFIG W</v>
          </cell>
          <cell r="M102">
            <v>9001627</v>
          </cell>
          <cell r="N102">
            <v>38708</v>
          </cell>
          <cell r="O102">
            <v>2665</v>
          </cell>
          <cell r="P102" t="str">
            <v>CONAGHAN K</v>
          </cell>
          <cell r="Q102">
            <v>300000</v>
          </cell>
          <cell r="R102">
            <v>0</v>
          </cell>
          <cell r="S102">
            <v>300000</v>
          </cell>
          <cell r="T102">
            <v>150</v>
          </cell>
          <cell r="U102" t="str">
            <v>CondApproved</v>
          </cell>
          <cell r="V102">
            <v>151</v>
          </cell>
          <cell r="W102" t="str">
            <v>Cond Ln Proposal Snt</v>
          </cell>
          <cell r="X102">
            <v>38708</v>
          </cell>
          <cell r="Y102">
            <v>7.75</v>
          </cell>
          <cell r="Z102">
            <v>0</v>
          </cell>
          <cell r="AA102">
            <v>0</v>
          </cell>
          <cell r="AB102">
            <v>7.75</v>
          </cell>
          <cell r="AC102">
            <v>2149.2399999999998</v>
          </cell>
          <cell r="AD102">
            <v>100</v>
          </cell>
          <cell r="AE102">
            <v>38680</v>
          </cell>
          <cell r="AI102">
            <v>0</v>
          </cell>
          <cell r="AJ102">
            <v>38710</v>
          </cell>
          <cell r="AM102">
            <v>105</v>
          </cell>
          <cell r="AN102">
            <v>11</v>
          </cell>
          <cell r="AO102">
            <v>24</v>
          </cell>
          <cell r="AP102">
            <v>1</v>
          </cell>
          <cell r="AQ102" t="str">
            <v>NLS</v>
          </cell>
          <cell r="AR102" t="str">
            <v>NSW</v>
          </cell>
          <cell r="AS102" t="str">
            <v>S</v>
          </cell>
          <cell r="AT102" t="str">
            <v>PL</v>
          </cell>
          <cell r="AU102" t="str">
            <v>IT</v>
          </cell>
          <cell r="AV102" t="str">
            <v>SPLITLOAN</v>
          </cell>
          <cell r="AW102" t="str">
            <v>-</v>
          </cell>
          <cell r="AX102">
            <v>30</v>
          </cell>
          <cell r="AY102" t="str">
            <v>DLY</v>
          </cell>
          <cell r="AZ102" t="str">
            <v>N/A</v>
          </cell>
          <cell r="BA102">
            <v>0</v>
          </cell>
          <cell r="BB102">
            <v>0</v>
          </cell>
          <cell r="BC102">
            <v>0</v>
          </cell>
          <cell r="BF102" t="str">
            <v>POO</v>
          </cell>
          <cell r="BG102" t="str">
            <v>HLVR</v>
          </cell>
          <cell r="BH102" t="str">
            <v>NCM-W02</v>
          </cell>
        </row>
        <row r="103">
          <cell r="A103">
            <v>9001787</v>
          </cell>
          <cell r="B103">
            <v>1</v>
          </cell>
          <cell r="C103" t="str">
            <v>WMC</v>
          </cell>
          <cell r="D103" t="str">
            <v>NLA</v>
          </cell>
          <cell r="E103" t="str">
            <v>R</v>
          </cell>
          <cell r="F103" t="str">
            <v>NSW</v>
          </cell>
          <cell r="G103">
            <v>40003</v>
          </cell>
          <cell r="H103" t="str">
            <v>AFIG</v>
          </cell>
          <cell r="I103">
            <v>201</v>
          </cell>
          <cell r="J103" t="str">
            <v>AFIG W</v>
          </cell>
          <cell r="M103">
            <v>9001787</v>
          </cell>
          <cell r="N103">
            <v>38695</v>
          </cell>
          <cell r="O103">
            <v>2920</v>
          </cell>
          <cell r="P103" t="str">
            <v>SIMPKINS J S</v>
          </cell>
          <cell r="Q103">
            <v>162000</v>
          </cell>
          <cell r="R103">
            <v>0</v>
          </cell>
          <cell r="S103">
            <v>162000</v>
          </cell>
          <cell r="T103">
            <v>150</v>
          </cell>
          <cell r="U103" t="str">
            <v>CondApproved</v>
          </cell>
          <cell r="V103">
            <v>151</v>
          </cell>
          <cell r="W103" t="str">
            <v>Cond Ln Proposal Snt</v>
          </cell>
          <cell r="X103">
            <v>38695</v>
          </cell>
          <cell r="Y103">
            <v>8.65</v>
          </cell>
          <cell r="Z103">
            <v>1.1000000000000001</v>
          </cell>
          <cell r="AA103">
            <v>0</v>
          </cell>
          <cell r="AB103">
            <v>8.65</v>
          </cell>
          <cell r="AC103">
            <v>1262.9000000000001</v>
          </cell>
          <cell r="AD103">
            <v>90</v>
          </cell>
          <cell r="AE103">
            <v>38723</v>
          </cell>
          <cell r="AI103">
            <v>0</v>
          </cell>
          <cell r="AJ103">
            <v>38754</v>
          </cell>
          <cell r="AM103">
            <v>106</v>
          </cell>
          <cell r="AN103">
            <v>1</v>
          </cell>
          <cell r="AO103">
            <v>6</v>
          </cell>
          <cell r="AP103">
            <v>1</v>
          </cell>
          <cell r="AQ103" t="str">
            <v>NLS</v>
          </cell>
          <cell r="AR103" t="str">
            <v>NSW</v>
          </cell>
          <cell r="AS103" t="str">
            <v>S</v>
          </cell>
          <cell r="AT103" t="str">
            <v>PL</v>
          </cell>
          <cell r="AU103" t="str">
            <v>IT</v>
          </cell>
          <cell r="AV103" t="str">
            <v>SPLITLOAN</v>
          </cell>
          <cell r="AW103">
            <v>9001787</v>
          </cell>
          <cell r="AX103">
            <v>30</v>
          </cell>
          <cell r="AY103" t="str">
            <v>DLY</v>
          </cell>
          <cell r="AZ103" t="str">
            <v>N/A</v>
          </cell>
          <cell r="BA103">
            <v>0</v>
          </cell>
          <cell r="BB103">
            <v>0</v>
          </cell>
          <cell r="BC103">
            <v>0</v>
          </cell>
          <cell r="BF103" t="str">
            <v>POO</v>
          </cell>
          <cell r="BG103" t="str">
            <v>Near Prime</v>
          </cell>
          <cell r="BH103" t="str">
            <v>NCM-W06</v>
          </cell>
        </row>
        <row r="104">
          <cell r="A104">
            <v>9001788</v>
          </cell>
          <cell r="B104">
            <v>1</v>
          </cell>
          <cell r="C104" t="str">
            <v>WMC</v>
          </cell>
          <cell r="D104" t="str">
            <v>PAY</v>
          </cell>
          <cell r="E104" t="str">
            <v>R</v>
          </cell>
          <cell r="F104" t="str">
            <v>QLD</v>
          </cell>
          <cell r="G104">
            <v>40003</v>
          </cell>
          <cell r="H104" t="str">
            <v>AFIG</v>
          </cell>
          <cell r="I104">
            <v>40051</v>
          </cell>
          <cell r="J104" t="str">
            <v>BMM PP</v>
          </cell>
          <cell r="M104">
            <v>9001788</v>
          </cell>
          <cell r="N104">
            <v>38693</v>
          </cell>
          <cell r="O104">
            <v>2921</v>
          </cell>
          <cell r="P104" t="str">
            <v>LAMBI I</v>
          </cell>
          <cell r="Q104">
            <v>240000</v>
          </cell>
          <cell r="R104">
            <v>0</v>
          </cell>
          <cell r="S104">
            <v>240000</v>
          </cell>
          <cell r="T104">
            <v>150</v>
          </cell>
          <cell r="U104" t="str">
            <v>CondApproved</v>
          </cell>
          <cell r="V104">
            <v>151</v>
          </cell>
          <cell r="W104" t="str">
            <v>Cond Ln Proposal Snt</v>
          </cell>
          <cell r="X104">
            <v>38694</v>
          </cell>
          <cell r="Y104">
            <v>7.75</v>
          </cell>
          <cell r="Z104">
            <v>0</v>
          </cell>
          <cell r="AA104">
            <v>0.35</v>
          </cell>
          <cell r="AB104">
            <v>8.1</v>
          </cell>
          <cell r="AC104">
            <v>1777.79</v>
          </cell>
          <cell r="AD104">
            <v>100</v>
          </cell>
          <cell r="AE104">
            <v>38723</v>
          </cell>
          <cell r="AI104">
            <v>0</v>
          </cell>
          <cell r="AJ104">
            <v>38754</v>
          </cell>
          <cell r="AM104">
            <v>106</v>
          </cell>
          <cell r="AN104">
            <v>1</v>
          </cell>
          <cell r="AO104">
            <v>6</v>
          </cell>
          <cell r="AP104">
            <v>1</v>
          </cell>
          <cell r="AQ104" t="str">
            <v>NLS</v>
          </cell>
          <cell r="AR104" t="str">
            <v>NSW</v>
          </cell>
          <cell r="AS104" t="str">
            <v>S</v>
          </cell>
          <cell r="AT104" t="str">
            <v>PL</v>
          </cell>
          <cell r="AU104" t="str">
            <v>IT</v>
          </cell>
          <cell r="AV104" t="str">
            <v>SPLITLOAN</v>
          </cell>
          <cell r="AW104" t="str">
            <v>-</v>
          </cell>
          <cell r="AX104">
            <v>30</v>
          </cell>
          <cell r="AY104" t="str">
            <v>DLY</v>
          </cell>
          <cell r="AZ104" t="str">
            <v>N/A</v>
          </cell>
          <cell r="BA104">
            <v>0</v>
          </cell>
          <cell r="BB104">
            <v>0</v>
          </cell>
          <cell r="BC104">
            <v>0</v>
          </cell>
          <cell r="BF104" t="str">
            <v>POO</v>
          </cell>
          <cell r="BG104" t="str">
            <v>HLVR</v>
          </cell>
          <cell r="BH104" t="str">
            <v>NCM-W02</v>
          </cell>
        </row>
        <row r="105">
          <cell r="A105">
            <v>9001975</v>
          </cell>
          <cell r="B105">
            <v>1</v>
          </cell>
          <cell r="C105" t="str">
            <v>WMC</v>
          </cell>
          <cell r="D105" t="str">
            <v>HEA</v>
          </cell>
          <cell r="E105" t="str">
            <v>R</v>
          </cell>
          <cell r="F105" t="str">
            <v>QLD</v>
          </cell>
          <cell r="G105">
            <v>40003</v>
          </cell>
          <cell r="H105" t="str">
            <v>AFIG</v>
          </cell>
          <cell r="I105">
            <v>40039</v>
          </cell>
          <cell r="J105" t="str">
            <v>MORTGAGE BROKER</v>
          </cell>
          <cell r="M105">
            <v>9001975</v>
          </cell>
          <cell r="N105">
            <v>38761</v>
          </cell>
          <cell r="O105">
            <v>3231</v>
          </cell>
          <cell r="P105" t="str">
            <v>MARTIN A E</v>
          </cell>
          <cell r="Q105">
            <v>262000</v>
          </cell>
          <cell r="R105">
            <v>0</v>
          </cell>
          <cell r="S105">
            <v>262000</v>
          </cell>
          <cell r="T105">
            <v>150</v>
          </cell>
          <cell r="U105" t="str">
            <v>CondApproved</v>
          </cell>
          <cell r="V105">
            <v>151</v>
          </cell>
          <cell r="W105" t="str">
            <v>Cond Ln Proposal Snt</v>
          </cell>
          <cell r="X105">
            <v>38761</v>
          </cell>
          <cell r="Y105">
            <v>8.75</v>
          </cell>
          <cell r="Z105">
            <v>0</v>
          </cell>
          <cell r="AA105">
            <v>0.75</v>
          </cell>
          <cell r="AB105">
            <v>9.5</v>
          </cell>
          <cell r="AC105">
            <v>2203.04</v>
          </cell>
          <cell r="AD105">
            <v>104.97</v>
          </cell>
          <cell r="AE105">
            <v>38783</v>
          </cell>
          <cell r="AI105">
            <v>0</v>
          </cell>
          <cell r="AJ105">
            <v>38814</v>
          </cell>
          <cell r="AM105">
            <v>106</v>
          </cell>
          <cell r="AN105">
            <v>3</v>
          </cell>
          <cell r="AO105">
            <v>7</v>
          </cell>
          <cell r="AP105">
            <v>1</v>
          </cell>
          <cell r="AQ105" t="str">
            <v>NLS</v>
          </cell>
          <cell r="AR105" t="str">
            <v>NSW</v>
          </cell>
          <cell r="AS105" t="str">
            <v>S</v>
          </cell>
          <cell r="AT105" t="str">
            <v>PL</v>
          </cell>
          <cell r="AU105" t="str">
            <v>IT</v>
          </cell>
          <cell r="AV105" t="str">
            <v>SPLITLOAN</v>
          </cell>
          <cell r="AW105">
            <v>9001975</v>
          </cell>
          <cell r="AX105">
            <v>30</v>
          </cell>
          <cell r="AY105" t="str">
            <v>DLY</v>
          </cell>
          <cell r="AZ105" t="str">
            <v>N/A</v>
          </cell>
          <cell r="BA105">
            <v>0</v>
          </cell>
          <cell r="BB105">
            <v>0</v>
          </cell>
          <cell r="BC105">
            <v>0</v>
          </cell>
          <cell r="BF105" t="str">
            <v>POO</v>
          </cell>
          <cell r="BG105" t="str">
            <v>HLVR</v>
          </cell>
          <cell r="BH105" t="str">
            <v>NCM-W02</v>
          </cell>
        </row>
        <row r="106">
          <cell r="A106">
            <v>9001985</v>
          </cell>
          <cell r="B106">
            <v>1</v>
          </cell>
          <cell r="C106" t="str">
            <v>WMC</v>
          </cell>
          <cell r="D106" t="str">
            <v>NLA</v>
          </cell>
          <cell r="E106" t="str">
            <v>R</v>
          </cell>
          <cell r="F106" t="str">
            <v>NSW</v>
          </cell>
          <cell r="G106">
            <v>40003</v>
          </cell>
          <cell r="H106" t="str">
            <v>AFIG</v>
          </cell>
          <cell r="I106">
            <v>201</v>
          </cell>
          <cell r="J106" t="str">
            <v>AFIG W</v>
          </cell>
          <cell r="M106">
            <v>9001985</v>
          </cell>
          <cell r="N106">
            <v>38764</v>
          </cell>
          <cell r="O106">
            <v>3252</v>
          </cell>
          <cell r="P106" t="str">
            <v>JONES C S</v>
          </cell>
          <cell r="Q106">
            <v>206000</v>
          </cell>
          <cell r="R106">
            <v>0</v>
          </cell>
          <cell r="S106">
            <v>206000</v>
          </cell>
          <cell r="T106">
            <v>150</v>
          </cell>
          <cell r="U106" t="str">
            <v>CondApproved</v>
          </cell>
          <cell r="V106">
            <v>151</v>
          </cell>
          <cell r="W106" t="str">
            <v>Cond Ln Proposal Snt</v>
          </cell>
          <cell r="X106">
            <v>38764</v>
          </cell>
          <cell r="Y106">
            <v>8.6999999999999993</v>
          </cell>
          <cell r="Z106">
            <v>0</v>
          </cell>
          <cell r="AA106">
            <v>0.49</v>
          </cell>
          <cell r="AB106">
            <v>9.19</v>
          </cell>
          <cell r="AC106">
            <v>1685.76</v>
          </cell>
          <cell r="AD106">
            <v>103</v>
          </cell>
          <cell r="AE106">
            <v>38784</v>
          </cell>
          <cell r="AI106">
            <v>0</v>
          </cell>
          <cell r="AJ106">
            <v>38815</v>
          </cell>
          <cell r="AM106">
            <v>106</v>
          </cell>
          <cell r="AN106">
            <v>3</v>
          </cell>
          <cell r="AO106">
            <v>8</v>
          </cell>
          <cell r="AP106">
            <v>1</v>
          </cell>
          <cell r="AQ106" t="str">
            <v>NLS</v>
          </cell>
          <cell r="AR106" t="str">
            <v>NSW</v>
          </cell>
          <cell r="AS106" t="str">
            <v>S</v>
          </cell>
          <cell r="AT106" t="str">
            <v>PL</v>
          </cell>
          <cell r="AU106" t="str">
            <v>IT</v>
          </cell>
          <cell r="AV106" t="str">
            <v>SPLITLOAN</v>
          </cell>
          <cell r="AW106">
            <v>9001985</v>
          </cell>
          <cell r="AX106">
            <v>30</v>
          </cell>
          <cell r="AY106" t="str">
            <v>DLY</v>
          </cell>
          <cell r="AZ106" t="str">
            <v>N/A</v>
          </cell>
          <cell r="BA106">
            <v>0</v>
          </cell>
          <cell r="BB106">
            <v>0</v>
          </cell>
          <cell r="BC106">
            <v>0</v>
          </cell>
          <cell r="BF106" t="str">
            <v>POO</v>
          </cell>
          <cell r="BG106" t="str">
            <v>HLVR</v>
          </cell>
          <cell r="BH106" t="str">
            <v>NCM-W02</v>
          </cell>
        </row>
        <row r="107">
          <cell r="A107">
            <v>9001988</v>
          </cell>
          <cell r="B107">
            <v>1</v>
          </cell>
          <cell r="D107" t="str">
            <v>NLA</v>
          </cell>
          <cell r="E107" t="str">
            <v>R</v>
          </cell>
          <cell r="F107" t="str">
            <v>NSW</v>
          </cell>
          <cell r="G107">
            <v>40003</v>
          </cell>
          <cell r="H107" t="str">
            <v>AFIG</v>
          </cell>
          <cell r="I107">
            <v>201</v>
          </cell>
          <cell r="J107" t="str">
            <v>AFIG W</v>
          </cell>
          <cell r="M107">
            <v>9001988</v>
          </cell>
          <cell r="N107">
            <v>38761</v>
          </cell>
          <cell r="O107">
            <v>3258</v>
          </cell>
          <cell r="P107" t="str">
            <v>BREWER M J</v>
          </cell>
          <cell r="Q107">
            <v>323000</v>
          </cell>
          <cell r="R107">
            <v>0</v>
          </cell>
          <cell r="S107">
            <v>323000</v>
          </cell>
          <cell r="T107">
            <v>150</v>
          </cell>
          <cell r="U107" t="str">
            <v>CondApproved</v>
          </cell>
          <cell r="V107">
            <v>151</v>
          </cell>
          <cell r="W107" t="str">
            <v>Cond Ln Proposal Snt</v>
          </cell>
          <cell r="X107">
            <v>38761</v>
          </cell>
          <cell r="Y107">
            <v>8.8000000000000007</v>
          </cell>
          <cell r="Z107">
            <v>1.25</v>
          </cell>
          <cell r="AA107">
            <v>0.89</v>
          </cell>
          <cell r="AB107">
            <v>9.69</v>
          </cell>
          <cell r="AC107">
            <v>2760.85</v>
          </cell>
          <cell r="AD107">
            <v>95</v>
          </cell>
          <cell r="AE107">
            <v>38785</v>
          </cell>
          <cell r="AI107">
            <v>0</v>
          </cell>
          <cell r="AJ107">
            <v>38816</v>
          </cell>
          <cell r="AM107">
            <v>106</v>
          </cell>
          <cell r="AN107">
            <v>3</v>
          </cell>
          <cell r="AO107">
            <v>9</v>
          </cell>
          <cell r="AP107">
            <v>1</v>
          </cell>
          <cell r="AQ107" t="str">
            <v>NLS</v>
          </cell>
          <cell r="AR107" t="str">
            <v>NSW</v>
          </cell>
          <cell r="AS107" t="str">
            <v>S</v>
          </cell>
          <cell r="AT107" t="str">
            <v>PL</v>
          </cell>
          <cell r="AU107" t="str">
            <v>IT</v>
          </cell>
          <cell r="AV107" t="str">
            <v>SPLITLOAN</v>
          </cell>
          <cell r="AW107">
            <v>9001988</v>
          </cell>
          <cell r="AX107">
            <v>30</v>
          </cell>
          <cell r="AY107" t="str">
            <v>DLY</v>
          </cell>
          <cell r="AZ107" t="str">
            <v>N/A</v>
          </cell>
          <cell r="BA107">
            <v>0</v>
          </cell>
          <cell r="BB107">
            <v>0</v>
          </cell>
          <cell r="BC107">
            <v>0</v>
          </cell>
          <cell r="BF107" t="str">
            <v>POO</v>
          </cell>
          <cell r="BG107" t="str">
            <v>Near Prime</v>
          </cell>
          <cell r="BH107" t="str">
            <v>NCM-W06</v>
          </cell>
        </row>
        <row r="108">
          <cell r="A108">
            <v>9001989</v>
          </cell>
          <cell r="B108">
            <v>1</v>
          </cell>
          <cell r="C108" t="str">
            <v>WMC</v>
          </cell>
          <cell r="D108" t="str">
            <v>PAY</v>
          </cell>
          <cell r="E108" t="str">
            <v>R</v>
          </cell>
          <cell r="F108" t="str">
            <v>NSW</v>
          </cell>
          <cell r="G108">
            <v>40003</v>
          </cell>
          <cell r="H108" t="str">
            <v>AFIG</v>
          </cell>
          <cell r="I108">
            <v>201</v>
          </cell>
          <cell r="J108" t="str">
            <v>AFIG W</v>
          </cell>
          <cell r="M108">
            <v>9001989</v>
          </cell>
          <cell r="N108">
            <v>38791</v>
          </cell>
          <cell r="O108">
            <v>3259</v>
          </cell>
          <cell r="P108" t="str">
            <v>HARBISON J J</v>
          </cell>
          <cell r="Q108">
            <v>220000</v>
          </cell>
          <cell r="R108">
            <v>0</v>
          </cell>
          <cell r="S108">
            <v>220000</v>
          </cell>
          <cell r="T108">
            <v>150</v>
          </cell>
          <cell r="U108" t="str">
            <v>CondApproved</v>
          </cell>
          <cell r="V108">
            <v>151</v>
          </cell>
          <cell r="W108" t="str">
            <v>Cond Ln Proposal Snt</v>
          </cell>
          <cell r="X108">
            <v>38791</v>
          </cell>
          <cell r="Y108">
            <v>7.75</v>
          </cell>
          <cell r="Z108">
            <v>0</v>
          </cell>
          <cell r="AA108">
            <v>0.49</v>
          </cell>
          <cell r="AB108">
            <v>8.24</v>
          </cell>
          <cell r="AC108">
            <v>1651.24</v>
          </cell>
          <cell r="AD108">
            <v>100</v>
          </cell>
          <cell r="AE108">
            <v>38785</v>
          </cell>
          <cell r="AI108">
            <v>0</v>
          </cell>
          <cell r="AJ108">
            <v>38816</v>
          </cell>
          <cell r="AM108">
            <v>106</v>
          </cell>
          <cell r="AN108">
            <v>3</v>
          </cell>
          <cell r="AO108">
            <v>9</v>
          </cell>
          <cell r="AP108">
            <v>1</v>
          </cell>
          <cell r="AQ108" t="str">
            <v>NLS</v>
          </cell>
          <cell r="AR108" t="str">
            <v>NSW</v>
          </cell>
          <cell r="AS108" t="str">
            <v>S</v>
          </cell>
          <cell r="AT108" t="str">
            <v>PL</v>
          </cell>
          <cell r="AU108" t="str">
            <v>IT</v>
          </cell>
          <cell r="AV108" t="str">
            <v>SPLITLOAN</v>
          </cell>
          <cell r="AW108">
            <v>9001989</v>
          </cell>
          <cell r="AX108">
            <v>30</v>
          </cell>
          <cell r="AY108" t="str">
            <v>DLY</v>
          </cell>
          <cell r="AZ108" t="str">
            <v>N/A</v>
          </cell>
          <cell r="BA108">
            <v>0</v>
          </cell>
          <cell r="BB108">
            <v>0</v>
          </cell>
          <cell r="BC108">
            <v>0</v>
          </cell>
          <cell r="BF108" t="str">
            <v>POO</v>
          </cell>
          <cell r="BG108" t="str">
            <v>HLVR</v>
          </cell>
          <cell r="BH108" t="str">
            <v>NCM-W02</v>
          </cell>
        </row>
        <row r="109">
          <cell r="A109">
            <v>9002036</v>
          </cell>
          <cell r="B109">
            <v>1</v>
          </cell>
          <cell r="C109" t="str">
            <v>WMC</v>
          </cell>
          <cell r="D109" t="str">
            <v>NLA</v>
          </cell>
          <cell r="E109" t="str">
            <v>R</v>
          </cell>
          <cell r="F109" t="str">
            <v>NSW</v>
          </cell>
          <cell r="G109">
            <v>40003</v>
          </cell>
          <cell r="H109" t="str">
            <v>AFIG</v>
          </cell>
          <cell r="I109">
            <v>40096</v>
          </cell>
          <cell r="J109" t="str">
            <v>YHL (H/O) SPP</v>
          </cell>
          <cell r="M109">
            <v>9002036</v>
          </cell>
          <cell r="N109">
            <v>38770</v>
          </cell>
          <cell r="O109">
            <v>3334</v>
          </cell>
          <cell r="P109" t="str">
            <v>O'KEEFE S C</v>
          </cell>
          <cell r="Q109">
            <v>636500</v>
          </cell>
          <cell r="R109">
            <v>0</v>
          </cell>
          <cell r="S109">
            <v>636500</v>
          </cell>
          <cell r="T109">
            <v>150</v>
          </cell>
          <cell r="U109" t="str">
            <v>CondApproved</v>
          </cell>
          <cell r="V109">
            <v>151</v>
          </cell>
          <cell r="W109" t="str">
            <v>Cond Ln Proposal Snt</v>
          </cell>
          <cell r="X109">
            <v>38770</v>
          </cell>
          <cell r="Y109">
            <v>8.8000000000000007</v>
          </cell>
          <cell r="Z109">
            <v>1.25</v>
          </cell>
          <cell r="AA109">
            <v>0.84</v>
          </cell>
          <cell r="AB109">
            <v>9.64</v>
          </cell>
          <cell r="AC109">
            <v>5113.22</v>
          </cell>
          <cell r="AD109">
            <v>95</v>
          </cell>
          <cell r="AE109">
            <v>38797</v>
          </cell>
          <cell r="AI109">
            <v>0</v>
          </cell>
          <cell r="AJ109">
            <v>38828</v>
          </cell>
          <cell r="AM109">
            <v>106</v>
          </cell>
          <cell r="AN109">
            <v>3</v>
          </cell>
          <cell r="AO109">
            <v>21</v>
          </cell>
          <cell r="AP109">
            <v>1</v>
          </cell>
          <cell r="AQ109" t="str">
            <v>NLS</v>
          </cell>
          <cell r="AR109" t="str">
            <v>NSW</v>
          </cell>
          <cell r="AS109" t="str">
            <v>S</v>
          </cell>
          <cell r="AT109" t="str">
            <v>PL</v>
          </cell>
          <cell r="AU109" t="str">
            <v>IT</v>
          </cell>
          <cell r="AV109" t="str">
            <v>SPLITLOAN</v>
          </cell>
          <cell r="AW109">
            <v>9002036</v>
          </cell>
          <cell r="AX109">
            <v>30</v>
          </cell>
          <cell r="AY109" t="str">
            <v>DLY</v>
          </cell>
          <cell r="AZ109" t="str">
            <v>N/A</v>
          </cell>
          <cell r="BA109">
            <v>0</v>
          </cell>
          <cell r="BB109">
            <v>0</v>
          </cell>
          <cell r="BC109">
            <v>0</v>
          </cell>
          <cell r="BF109" t="str">
            <v>PIP</v>
          </cell>
          <cell r="BG109" t="str">
            <v>Near Prime</v>
          </cell>
          <cell r="BH109" t="str">
            <v>NCM-W06</v>
          </cell>
        </row>
        <row r="110">
          <cell r="A110">
            <v>9002115</v>
          </cell>
          <cell r="B110">
            <v>1</v>
          </cell>
          <cell r="C110" t="str">
            <v>WMC</v>
          </cell>
          <cell r="D110" t="str">
            <v>NLA</v>
          </cell>
          <cell r="E110" t="str">
            <v>R</v>
          </cell>
          <cell r="F110" t="str">
            <v>NSW</v>
          </cell>
          <cell r="G110">
            <v>40003</v>
          </cell>
          <cell r="H110" t="str">
            <v>AFIG</v>
          </cell>
          <cell r="I110">
            <v>40057</v>
          </cell>
          <cell r="J110" t="str">
            <v>MERIDIAN MTG</v>
          </cell>
          <cell r="M110">
            <v>9002115</v>
          </cell>
          <cell r="N110">
            <v>38789</v>
          </cell>
          <cell r="O110">
            <v>3454</v>
          </cell>
          <cell r="P110" t="str">
            <v>COFFEY M L</v>
          </cell>
          <cell r="Q110">
            <v>378000</v>
          </cell>
          <cell r="R110">
            <v>0</v>
          </cell>
          <cell r="S110">
            <v>378000</v>
          </cell>
          <cell r="T110">
            <v>150</v>
          </cell>
          <cell r="U110" t="str">
            <v>CondApproved</v>
          </cell>
          <cell r="V110">
            <v>151</v>
          </cell>
          <cell r="W110" t="str">
            <v>Cond Ln Proposal Snt</v>
          </cell>
          <cell r="X110">
            <v>38789</v>
          </cell>
          <cell r="Y110">
            <v>8.65</v>
          </cell>
          <cell r="Z110">
            <v>1.1000000000000001</v>
          </cell>
          <cell r="AA110">
            <v>0.9</v>
          </cell>
          <cell r="AB110">
            <v>9.5500000000000007</v>
          </cell>
          <cell r="AC110">
            <v>3192.23</v>
          </cell>
          <cell r="AD110">
            <v>90</v>
          </cell>
          <cell r="AE110">
            <v>38816</v>
          </cell>
          <cell r="AI110">
            <v>0</v>
          </cell>
          <cell r="AJ110">
            <v>38846</v>
          </cell>
          <cell r="AM110">
            <v>106</v>
          </cell>
          <cell r="AN110">
            <v>4</v>
          </cell>
          <cell r="AO110">
            <v>9</v>
          </cell>
          <cell r="AP110">
            <v>1</v>
          </cell>
          <cell r="AQ110" t="str">
            <v>NLS</v>
          </cell>
          <cell r="AR110" t="str">
            <v>NSW</v>
          </cell>
          <cell r="AS110" t="str">
            <v>S</v>
          </cell>
          <cell r="AT110" t="str">
            <v>PL</v>
          </cell>
          <cell r="AU110" t="str">
            <v>IT</v>
          </cell>
          <cell r="AV110" t="str">
            <v>SPLITLOAN</v>
          </cell>
          <cell r="AW110">
            <v>9002115</v>
          </cell>
          <cell r="AX110">
            <v>30</v>
          </cell>
          <cell r="AY110" t="str">
            <v>DLY</v>
          </cell>
          <cell r="AZ110" t="str">
            <v>N/A</v>
          </cell>
          <cell r="BA110">
            <v>0</v>
          </cell>
          <cell r="BB110">
            <v>0</v>
          </cell>
          <cell r="BC110">
            <v>0</v>
          </cell>
          <cell r="BF110" t="str">
            <v>POO</v>
          </cell>
          <cell r="BG110" t="str">
            <v>Near Prime</v>
          </cell>
          <cell r="BH110" t="str">
            <v>NCM-W06</v>
          </cell>
        </row>
        <row r="111">
          <cell r="A111">
            <v>9002120</v>
          </cell>
          <cell r="B111">
            <v>1</v>
          </cell>
          <cell r="C111" t="str">
            <v>WMC</v>
          </cell>
          <cell r="D111" t="str">
            <v>PAY</v>
          </cell>
          <cell r="E111" t="str">
            <v>R</v>
          </cell>
          <cell r="F111" t="str">
            <v>NSW</v>
          </cell>
          <cell r="G111">
            <v>40003</v>
          </cell>
          <cell r="H111" t="str">
            <v>AFIG</v>
          </cell>
          <cell r="I111">
            <v>201</v>
          </cell>
          <cell r="J111" t="str">
            <v>AFIG W</v>
          </cell>
          <cell r="M111">
            <v>9002120</v>
          </cell>
          <cell r="N111">
            <v>38790</v>
          </cell>
          <cell r="O111">
            <v>3462</v>
          </cell>
          <cell r="P111" t="str">
            <v>HARRIS T A</v>
          </cell>
          <cell r="Q111">
            <v>200000</v>
          </cell>
          <cell r="R111">
            <v>0</v>
          </cell>
          <cell r="S111">
            <v>200000</v>
          </cell>
          <cell r="T111">
            <v>150</v>
          </cell>
          <cell r="U111" t="str">
            <v>CondApproved</v>
          </cell>
          <cell r="V111">
            <v>151</v>
          </cell>
          <cell r="W111" t="str">
            <v>Cond Ln Proposal Snt</v>
          </cell>
          <cell r="X111">
            <v>38790</v>
          </cell>
          <cell r="Y111">
            <v>7.75</v>
          </cell>
          <cell r="Z111">
            <v>0</v>
          </cell>
          <cell r="AA111">
            <v>0.89</v>
          </cell>
          <cell r="AB111">
            <v>8.64</v>
          </cell>
          <cell r="AC111">
            <v>1557.71</v>
          </cell>
          <cell r="AD111">
            <v>100</v>
          </cell>
          <cell r="AE111">
            <v>38817</v>
          </cell>
          <cell r="AI111">
            <v>0</v>
          </cell>
          <cell r="AJ111">
            <v>38847</v>
          </cell>
          <cell r="AM111">
            <v>106</v>
          </cell>
          <cell r="AN111">
            <v>4</v>
          </cell>
          <cell r="AO111">
            <v>10</v>
          </cell>
          <cell r="AP111">
            <v>1</v>
          </cell>
          <cell r="AQ111" t="str">
            <v>NLS</v>
          </cell>
          <cell r="AR111" t="str">
            <v>NSW</v>
          </cell>
          <cell r="AS111" t="str">
            <v>S</v>
          </cell>
          <cell r="AT111" t="str">
            <v>PL</v>
          </cell>
          <cell r="AU111" t="str">
            <v>IT</v>
          </cell>
          <cell r="AV111" t="str">
            <v>SPLITLOAN</v>
          </cell>
          <cell r="AW111">
            <v>9002120</v>
          </cell>
          <cell r="AX111">
            <v>30</v>
          </cell>
          <cell r="AY111" t="str">
            <v>DLY</v>
          </cell>
          <cell r="AZ111" t="str">
            <v>N/A</v>
          </cell>
          <cell r="BA111">
            <v>0</v>
          </cell>
          <cell r="BB111">
            <v>0</v>
          </cell>
          <cell r="BC111">
            <v>0</v>
          </cell>
          <cell r="BF111" t="str">
            <v>POO</v>
          </cell>
          <cell r="BG111" t="str">
            <v>HLVR</v>
          </cell>
          <cell r="BH111" t="str">
            <v>NCM-W02</v>
          </cell>
        </row>
        <row r="112">
          <cell r="A112">
            <v>9002134</v>
          </cell>
          <cell r="B112">
            <v>1</v>
          </cell>
          <cell r="C112" t="str">
            <v>WMC</v>
          </cell>
          <cell r="D112" t="str">
            <v>NLA</v>
          </cell>
          <cell r="E112" t="str">
            <v>R</v>
          </cell>
          <cell r="F112" t="str">
            <v>QLD</v>
          </cell>
          <cell r="G112">
            <v>40003</v>
          </cell>
          <cell r="H112" t="str">
            <v>AFIG</v>
          </cell>
          <cell r="I112">
            <v>40113</v>
          </cell>
          <cell r="J112" t="str">
            <v>ACUTE MORT RED</v>
          </cell>
          <cell r="M112">
            <v>9002134</v>
          </cell>
          <cell r="N112">
            <v>38793</v>
          </cell>
          <cell r="O112">
            <v>3485</v>
          </cell>
          <cell r="P112" t="str">
            <v>MARSHALL B C</v>
          </cell>
          <cell r="Q112">
            <v>456000</v>
          </cell>
          <cell r="R112">
            <v>0</v>
          </cell>
          <cell r="S112">
            <v>456000</v>
          </cell>
          <cell r="T112">
            <v>150</v>
          </cell>
          <cell r="U112" t="str">
            <v>CondApproved</v>
          </cell>
          <cell r="V112">
            <v>151</v>
          </cell>
          <cell r="W112" t="str">
            <v>Cond Ln Proposal Snt</v>
          </cell>
          <cell r="X112">
            <v>38793</v>
          </cell>
          <cell r="Y112">
            <v>8.85</v>
          </cell>
          <cell r="Z112">
            <v>1.25</v>
          </cell>
          <cell r="AA112">
            <v>0.95</v>
          </cell>
          <cell r="AB112">
            <v>9.8000000000000007</v>
          </cell>
          <cell r="AC112">
            <v>3724</v>
          </cell>
          <cell r="AD112">
            <v>95</v>
          </cell>
          <cell r="AE112">
            <v>38821</v>
          </cell>
          <cell r="AI112">
            <v>0</v>
          </cell>
          <cell r="AJ112">
            <v>38851</v>
          </cell>
          <cell r="AM112">
            <v>106</v>
          </cell>
          <cell r="AN112">
            <v>4</v>
          </cell>
          <cell r="AO112">
            <v>14</v>
          </cell>
          <cell r="AP112">
            <v>1</v>
          </cell>
          <cell r="AQ112" t="str">
            <v>NLS</v>
          </cell>
          <cell r="AR112" t="str">
            <v>NSW</v>
          </cell>
          <cell r="AS112" t="str">
            <v>S</v>
          </cell>
          <cell r="AT112" t="str">
            <v>PL</v>
          </cell>
          <cell r="AU112" t="str">
            <v>IT</v>
          </cell>
          <cell r="AV112" t="str">
            <v>SPLITLOAN</v>
          </cell>
          <cell r="AW112">
            <v>9002134</v>
          </cell>
          <cell r="AX112">
            <v>25</v>
          </cell>
          <cell r="AY112" t="str">
            <v>DLY</v>
          </cell>
          <cell r="AZ112" t="str">
            <v>N/A</v>
          </cell>
          <cell r="BA112">
            <v>0</v>
          </cell>
          <cell r="BB112">
            <v>0</v>
          </cell>
          <cell r="BC112">
            <v>0</v>
          </cell>
          <cell r="BF112" t="str">
            <v>POO</v>
          </cell>
          <cell r="BG112" t="str">
            <v>Near Prime</v>
          </cell>
          <cell r="BH112" t="str">
            <v>NCM-W06</v>
          </cell>
        </row>
        <row r="113">
          <cell r="A113">
            <v>9001606</v>
          </cell>
          <cell r="B113">
            <v>1</v>
          </cell>
          <cell r="C113" t="str">
            <v>WMC</v>
          </cell>
          <cell r="D113" t="str">
            <v>NLA</v>
          </cell>
          <cell r="E113" t="str">
            <v>R</v>
          </cell>
          <cell r="F113" t="str">
            <v>NSW</v>
          </cell>
          <cell r="G113">
            <v>40003</v>
          </cell>
          <cell r="H113" t="str">
            <v>AFIG</v>
          </cell>
          <cell r="I113">
            <v>40057</v>
          </cell>
          <cell r="J113" t="str">
            <v>MERIDIAN MTG</v>
          </cell>
          <cell r="M113">
            <v>9001606</v>
          </cell>
          <cell r="N113">
            <v>38786</v>
          </cell>
          <cell r="O113">
            <v>2629</v>
          </cell>
          <cell r="P113" t="str">
            <v>ROSS S L</v>
          </cell>
          <cell r="Q113">
            <v>350000</v>
          </cell>
          <cell r="R113">
            <v>0</v>
          </cell>
          <cell r="S113">
            <v>350000</v>
          </cell>
          <cell r="T113">
            <v>150</v>
          </cell>
          <cell r="U113" t="str">
            <v>CondApproved</v>
          </cell>
          <cell r="V113">
            <v>151</v>
          </cell>
          <cell r="W113" t="str">
            <v>Cond Ln Proposal Snt</v>
          </cell>
          <cell r="X113">
            <v>38786</v>
          </cell>
          <cell r="Y113">
            <v>7.55</v>
          </cell>
          <cell r="Z113">
            <v>0</v>
          </cell>
          <cell r="AA113">
            <v>0.49</v>
          </cell>
          <cell r="AB113">
            <v>8.0399999999999991</v>
          </cell>
          <cell r="AC113">
            <v>2577.94</v>
          </cell>
          <cell r="AD113">
            <v>100</v>
          </cell>
          <cell r="AE113">
            <v>38827</v>
          </cell>
          <cell r="AI113">
            <v>0</v>
          </cell>
          <cell r="AJ113">
            <v>38857</v>
          </cell>
          <cell r="AM113">
            <v>106</v>
          </cell>
          <cell r="AN113">
            <v>4</v>
          </cell>
          <cell r="AO113">
            <v>20</v>
          </cell>
          <cell r="AP113">
            <v>1</v>
          </cell>
          <cell r="AQ113" t="str">
            <v>NLS</v>
          </cell>
          <cell r="AR113" t="str">
            <v>NSW</v>
          </cell>
          <cell r="AS113" t="str">
            <v>S</v>
          </cell>
          <cell r="AT113" t="str">
            <v>PL</v>
          </cell>
          <cell r="AU113" t="str">
            <v>IT</v>
          </cell>
          <cell r="AV113" t="str">
            <v>SPLITLOAN</v>
          </cell>
          <cell r="AW113">
            <v>9001606</v>
          </cell>
          <cell r="AX113">
            <v>30</v>
          </cell>
          <cell r="AY113" t="str">
            <v>DLY</v>
          </cell>
          <cell r="AZ113" t="str">
            <v>N/A</v>
          </cell>
          <cell r="BA113">
            <v>0</v>
          </cell>
          <cell r="BB113">
            <v>0</v>
          </cell>
          <cell r="BC113">
            <v>0</v>
          </cell>
          <cell r="BF113" t="str">
            <v>POO</v>
          </cell>
          <cell r="BG113" t="str">
            <v>HLVR</v>
          </cell>
          <cell r="BH113" t="str">
            <v>NCM-W02</v>
          </cell>
        </row>
        <row r="114">
          <cell r="A114">
            <v>9002199</v>
          </cell>
          <cell r="B114">
            <v>1</v>
          </cell>
          <cell r="C114" t="str">
            <v>WMC</v>
          </cell>
          <cell r="D114" t="str">
            <v>NLA</v>
          </cell>
          <cell r="E114" t="str">
            <v>R</v>
          </cell>
          <cell r="F114" t="str">
            <v>VIC</v>
          </cell>
          <cell r="G114">
            <v>40003</v>
          </cell>
          <cell r="H114" t="str">
            <v>AFIG</v>
          </cell>
          <cell r="I114">
            <v>40056</v>
          </cell>
          <cell r="J114" t="str">
            <v>VICLEND</v>
          </cell>
          <cell r="M114">
            <v>9002199</v>
          </cell>
          <cell r="N114">
            <v>38804</v>
          </cell>
          <cell r="O114">
            <v>3583</v>
          </cell>
          <cell r="P114" t="str">
            <v>MACK A N</v>
          </cell>
          <cell r="Q114">
            <v>156750</v>
          </cell>
          <cell r="R114">
            <v>0</v>
          </cell>
          <cell r="S114">
            <v>156750</v>
          </cell>
          <cell r="T114">
            <v>150</v>
          </cell>
          <cell r="U114" t="str">
            <v>CondApproved</v>
          </cell>
          <cell r="V114">
            <v>151</v>
          </cell>
          <cell r="W114" t="str">
            <v>Cond Ln Proposal Snt</v>
          </cell>
          <cell r="X114">
            <v>38804</v>
          </cell>
          <cell r="Y114">
            <v>8.8000000000000007</v>
          </cell>
          <cell r="Z114">
            <v>1.25</v>
          </cell>
          <cell r="AA114">
            <v>0.69</v>
          </cell>
          <cell r="AB114">
            <v>9.49</v>
          </cell>
          <cell r="AC114">
            <v>1316.9</v>
          </cell>
          <cell r="AD114">
            <v>95</v>
          </cell>
          <cell r="AE114">
            <v>38831</v>
          </cell>
          <cell r="AI114">
            <v>0</v>
          </cell>
          <cell r="AJ114">
            <v>38861</v>
          </cell>
          <cell r="AM114">
            <v>106</v>
          </cell>
          <cell r="AN114">
            <v>4</v>
          </cell>
          <cell r="AO114">
            <v>24</v>
          </cell>
          <cell r="AP114">
            <v>1</v>
          </cell>
          <cell r="AQ114" t="str">
            <v>NLS</v>
          </cell>
          <cell r="AR114" t="str">
            <v>NSW</v>
          </cell>
          <cell r="AS114" t="str">
            <v>S</v>
          </cell>
          <cell r="AT114" t="str">
            <v>PL</v>
          </cell>
          <cell r="AU114" t="str">
            <v>IT</v>
          </cell>
          <cell r="AV114" t="str">
            <v>SPLITLOAN</v>
          </cell>
          <cell r="AW114">
            <v>9002199</v>
          </cell>
          <cell r="AX114">
            <v>30</v>
          </cell>
          <cell r="AY114" t="str">
            <v>DLY</v>
          </cell>
          <cell r="AZ114" t="str">
            <v>N/A</v>
          </cell>
          <cell r="BA114">
            <v>0</v>
          </cell>
          <cell r="BB114">
            <v>0</v>
          </cell>
          <cell r="BC114">
            <v>0</v>
          </cell>
          <cell r="BF114" t="str">
            <v>POO</v>
          </cell>
          <cell r="BG114" t="str">
            <v>Near Prime</v>
          </cell>
          <cell r="BH114" t="str">
            <v>NCM-W06</v>
          </cell>
        </row>
        <row r="115">
          <cell r="A115">
            <v>9002279</v>
          </cell>
          <cell r="B115">
            <v>1</v>
          </cell>
          <cell r="C115" t="str">
            <v>WMC</v>
          </cell>
          <cell r="D115" t="str">
            <v>NLA</v>
          </cell>
          <cell r="E115" t="str">
            <v>R</v>
          </cell>
          <cell r="F115" t="str">
            <v>NSW</v>
          </cell>
          <cell r="G115">
            <v>40003</v>
          </cell>
          <cell r="H115" t="str">
            <v>AFIG</v>
          </cell>
          <cell r="I115">
            <v>201</v>
          </cell>
          <cell r="J115" t="str">
            <v>AFIG W</v>
          </cell>
          <cell r="M115">
            <v>9002279</v>
          </cell>
          <cell r="N115">
            <v>38827</v>
          </cell>
          <cell r="O115">
            <v>3712</v>
          </cell>
          <cell r="P115" t="str">
            <v>RUSSO M D</v>
          </cell>
          <cell r="Q115">
            <v>196175</v>
          </cell>
          <cell r="R115">
            <v>0</v>
          </cell>
          <cell r="S115">
            <v>196175</v>
          </cell>
          <cell r="T115">
            <v>150</v>
          </cell>
          <cell r="U115" t="str">
            <v>CondApproved</v>
          </cell>
          <cell r="V115">
            <v>151</v>
          </cell>
          <cell r="W115" t="str">
            <v>Cond Ln Proposal Snt</v>
          </cell>
          <cell r="X115">
            <v>38827</v>
          </cell>
          <cell r="Y115">
            <v>8.8000000000000007</v>
          </cell>
          <cell r="Z115">
            <v>1.25</v>
          </cell>
          <cell r="AA115">
            <v>0.6</v>
          </cell>
          <cell r="AB115">
            <v>9.4</v>
          </cell>
          <cell r="AC115">
            <v>1536.7</v>
          </cell>
          <cell r="AD115">
            <v>95</v>
          </cell>
          <cell r="AE115">
            <v>38848</v>
          </cell>
          <cell r="AI115">
            <v>0</v>
          </cell>
          <cell r="AJ115">
            <v>38879</v>
          </cell>
          <cell r="AM115">
            <v>106</v>
          </cell>
          <cell r="AN115">
            <v>5</v>
          </cell>
          <cell r="AO115">
            <v>11</v>
          </cell>
          <cell r="AP115">
            <v>1</v>
          </cell>
          <cell r="AQ115" t="str">
            <v>NLS</v>
          </cell>
          <cell r="AR115" t="str">
            <v>NSW</v>
          </cell>
          <cell r="AS115" t="str">
            <v>S</v>
          </cell>
          <cell r="AT115" t="str">
            <v>PL</v>
          </cell>
          <cell r="AU115" t="str">
            <v>IT</v>
          </cell>
          <cell r="AV115" t="str">
            <v>SPLITLOAN</v>
          </cell>
          <cell r="AW115">
            <v>9002279</v>
          </cell>
          <cell r="AX115">
            <v>25</v>
          </cell>
          <cell r="AY115" t="str">
            <v>DLY</v>
          </cell>
          <cell r="AZ115" t="str">
            <v>N/A</v>
          </cell>
          <cell r="BA115">
            <v>0</v>
          </cell>
          <cell r="BB115">
            <v>0</v>
          </cell>
          <cell r="BC115">
            <v>0</v>
          </cell>
          <cell r="BF115" t="str">
            <v>PIP</v>
          </cell>
          <cell r="BG115" t="str">
            <v>Near Prime</v>
          </cell>
          <cell r="BH115" t="str">
            <v>NCM-W06</v>
          </cell>
        </row>
        <row r="116">
          <cell r="A116">
            <v>9002290</v>
          </cell>
          <cell r="B116">
            <v>1</v>
          </cell>
          <cell r="C116" t="str">
            <v>WMC</v>
          </cell>
          <cell r="D116" t="str">
            <v>PAY</v>
          </cell>
          <cell r="E116" t="str">
            <v>R</v>
          </cell>
          <cell r="F116" t="str">
            <v>NSW</v>
          </cell>
          <cell r="G116">
            <v>40003</v>
          </cell>
          <cell r="H116" t="str">
            <v>AFIG</v>
          </cell>
          <cell r="I116">
            <v>912</v>
          </cell>
          <cell r="J116" t="str">
            <v>WIZARD</v>
          </cell>
          <cell r="M116">
            <v>9002290</v>
          </cell>
          <cell r="N116">
            <v>38852</v>
          </cell>
          <cell r="O116">
            <v>3734</v>
          </cell>
          <cell r="P116" t="str">
            <v>FUNGAVAKA A</v>
          </cell>
          <cell r="Q116">
            <v>300000</v>
          </cell>
          <cell r="R116">
            <v>0</v>
          </cell>
          <cell r="S116">
            <v>300000</v>
          </cell>
          <cell r="T116">
            <v>150</v>
          </cell>
          <cell r="U116" t="str">
            <v>CondApproved</v>
          </cell>
          <cell r="V116">
            <v>151</v>
          </cell>
          <cell r="W116" t="str">
            <v>Cond Ln Proposal Snt</v>
          </cell>
          <cell r="X116">
            <v>38852</v>
          </cell>
          <cell r="Y116">
            <v>7.55</v>
          </cell>
          <cell r="Z116">
            <v>0</v>
          </cell>
          <cell r="AA116">
            <v>0.49</v>
          </cell>
          <cell r="AB116">
            <v>8.0399999999999991</v>
          </cell>
          <cell r="AC116">
            <v>2209.66</v>
          </cell>
          <cell r="AD116">
            <v>100</v>
          </cell>
          <cell r="AE116">
            <v>38855</v>
          </cell>
          <cell r="AI116">
            <v>0</v>
          </cell>
          <cell r="AJ116">
            <v>38886</v>
          </cell>
          <cell r="AM116">
            <v>106</v>
          </cell>
          <cell r="AN116">
            <v>5</v>
          </cell>
          <cell r="AO116">
            <v>18</v>
          </cell>
          <cell r="AP116">
            <v>1</v>
          </cell>
          <cell r="AQ116" t="str">
            <v>NLS</v>
          </cell>
          <cell r="AR116" t="str">
            <v>NSW</v>
          </cell>
          <cell r="AS116" t="str">
            <v>S</v>
          </cell>
          <cell r="AT116" t="str">
            <v>PL</v>
          </cell>
          <cell r="AU116" t="str">
            <v>IT</v>
          </cell>
          <cell r="AV116" t="str">
            <v>SPLITLOAN</v>
          </cell>
          <cell r="AW116">
            <v>9002290</v>
          </cell>
          <cell r="AX116">
            <v>30</v>
          </cell>
          <cell r="AY116" t="str">
            <v>DLY</v>
          </cell>
          <cell r="AZ116" t="str">
            <v>N/A</v>
          </cell>
          <cell r="BA116">
            <v>0</v>
          </cell>
          <cell r="BB116">
            <v>0</v>
          </cell>
          <cell r="BC116">
            <v>0</v>
          </cell>
          <cell r="BF116" t="str">
            <v>POO</v>
          </cell>
          <cell r="BG116" t="str">
            <v>HLVR</v>
          </cell>
          <cell r="BH116" t="str">
            <v>NCM-W02</v>
          </cell>
        </row>
        <row r="117">
          <cell r="A117">
            <v>9002321</v>
          </cell>
          <cell r="B117">
            <v>1</v>
          </cell>
          <cell r="C117" t="str">
            <v>WMC</v>
          </cell>
          <cell r="D117" t="str">
            <v>PAY</v>
          </cell>
          <cell r="E117" t="str">
            <v>R</v>
          </cell>
          <cell r="F117" t="str">
            <v>NSW</v>
          </cell>
          <cell r="G117">
            <v>40003</v>
          </cell>
          <cell r="H117" t="str">
            <v>AFIG</v>
          </cell>
          <cell r="I117">
            <v>40014</v>
          </cell>
          <cell r="J117" t="str">
            <v>LIFESTYLE HL</v>
          </cell>
          <cell r="M117">
            <v>9002321</v>
          </cell>
          <cell r="N117">
            <v>38838</v>
          </cell>
          <cell r="O117">
            <v>3785</v>
          </cell>
          <cell r="P117" t="str">
            <v>PATI L B</v>
          </cell>
          <cell r="Q117">
            <v>265000</v>
          </cell>
          <cell r="R117">
            <v>0</v>
          </cell>
          <cell r="S117">
            <v>265000</v>
          </cell>
          <cell r="T117">
            <v>150</v>
          </cell>
          <cell r="U117" t="str">
            <v>CondApproved</v>
          </cell>
          <cell r="V117">
            <v>151</v>
          </cell>
          <cell r="W117" t="str">
            <v>Cond Ln Proposal Snt</v>
          </cell>
          <cell r="X117">
            <v>38838</v>
          </cell>
          <cell r="Y117">
            <v>7.8</v>
          </cell>
          <cell r="Z117">
            <v>0</v>
          </cell>
          <cell r="AA117">
            <v>0.44</v>
          </cell>
          <cell r="AB117">
            <v>8.24</v>
          </cell>
          <cell r="AC117">
            <v>1988.99</v>
          </cell>
          <cell r="AD117">
            <v>100</v>
          </cell>
          <cell r="AE117">
            <v>38865</v>
          </cell>
          <cell r="AI117">
            <v>0</v>
          </cell>
          <cell r="AJ117">
            <v>38896</v>
          </cell>
          <cell r="AM117">
            <v>106</v>
          </cell>
          <cell r="AN117">
            <v>5</v>
          </cell>
          <cell r="AO117">
            <v>28</v>
          </cell>
          <cell r="AP117">
            <v>1</v>
          </cell>
          <cell r="AQ117" t="str">
            <v>NLS</v>
          </cell>
          <cell r="AR117" t="str">
            <v>NSW</v>
          </cell>
          <cell r="AS117" t="str">
            <v>S</v>
          </cell>
          <cell r="AT117" t="str">
            <v>PL</v>
          </cell>
          <cell r="AU117" t="str">
            <v>IT</v>
          </cell>
          <cell r="AV117" t="str">
            <v>SPLITLOAN</v>
          </cell>
          <cell r="AW117">
            <v>9002321</v>
          </cell>
          <cell r="AX117">
            <v>30</v>
          </cell>
          <cell r="AY117" t="str">
            <v>DLY</v>
          </cell>
          <cell r="AZ117" t="str">
            <v>N/A</v>
          </cell>
          <cell r="BA117">
            <v>0</v>
          </cell>
          <cell r="BB117">
            <v>0</v>
          </cell>
          <cell r="BC117">
            <v>0</v>
          </cell>
          <cell r="BF117" t="str">
            <v>POO</v>
          </cell>
          <cell r="BG117" t="str">
            <v>HLVR</v>
          </cell>
          <cell r="BH117" t="str">
            <v>NCM-W02</v>
          </cell>
        </row>
        <row r="118">
          <cell r="A118">
            <v>9002342</v>
          </cell>
          <cell r="B118">
            <v>1</v>
          </cell>
          <cell r="C118" t="str">
            <v>WMC</v>
          </cell>
          <cell r="D118" t="str">
            <v>PAY</v>
          </cell>
          <cell r="E118" t="str">
            <v>R</v>
          </cell>
          <cell r="F118" t="str">
            <v>NSW</v>
          </cell>
          <cell r="G118">
            <v>40003</v>
          </cell>
          <cell r="H118" t="str">
            <v>AFIG</v>
          </cell>
          <cell r="I118">
            <v>201</v>
          </cell>
          <cell r="J118" t="str">
            <v>AFIG W</v>
          </cell>
          <cell r="M118">
            <v>9002342</v>
          </cell>
          <cell r="N118">
            <v>38842</v>
          </cell>
          <cell r="O118">
            <v>3815</v>
          </cell>
          <cell r="P118" t="str">
            <v>SINGLETON M</v>
          </cell>
          <cell r="Q118">
            <v>205000</v>
          </cell>
          <cell r="R118">
            <v>0</v>
          </cell>
          <cell r="S118">
            <v>205000</v>
          </cell>
          <cell r="T118">
            <v>150</v>
          </cell>
          <cell r="U118" t="str">
            <v>CondApproved</v>
          </cell>
          <cell r="V118">
            <v>151</v>
          </cell>
          <cell r="W118" t="str">
            <v>Cond Ln Proposal Snt</v>
          </cell>
          <cell r="X118">
            <v>38842</v>
          </cell>
          <cell r="Y118">
            <v>7.75</v>
          </cell>
          <cell r="Z118">
            <v>0</v>
          </cell>
          <cell r="AA118">
            <v>0</v>
          </cell>
          <cell r="AB118">
            <v>7.75</v>
          </cell>
          <cell r="AC118">
            <v>1468.65</v>
          </cell>
          <cell r="AD118">
            <v>100</v>
          </cell>
          <cell r="AE118">
            <v>38872</v>
          </cell>
          <cell r="AI118">
            <v>0</v>
          </cell>
          <cell r="AJ118">
            <v>38902</v>
          </cell>
          <cell r="AM118">
            <v>106</v>
          </cell>
          <cell r="AN118">
            <v>6</v>
          </cell>
          <cell r="AO118">
            <v>4</v>
          </cell>
          <cell r="AP118">
            <v>1</v>
          </cell>
          <cell r="AQ118" t="str">
            <v>NLS</v>
          </cell>
          <cell r="AR118" t="str">
            <v>NSW</v>
          </cell>
          <cell r="AS118" t="str">
            <v>S</v>
          </cell>
          <cell r="AT118" t="str">
            <v>PL</v>
          </cell>
          <cell r="AU118" t="str">
            <v>IT</v>
          </cell>
          <cell r="AV118" t="str">
            <v>SPLITLOAN</v>
          </cell>
          <cell r="AW118">
            <v>9002342</v>
          </cell>
          <cell r="AX118">
            <v>30</v>
          </cell>
          <cell r="AY118" t="str">
            <v>DLY</v>
          </cell>
          <cell r="AZ118" t="str">
            <v>N/A</v>
          </cell>
          <cell r="BA118">
            <v>0</v>
          </cell>
          <cell r="BB118">
            <v>0</v>
          </cell>
          <cell r="BC118">
            <v>0</v>
          </cell>
          <cell r="BF118" t="str">
            <v>POO</v>
          </cell>
          <cell r="BG118" t="str">
            <v>HLVR</v>
          </cell>
          <cell r="BH118" t="str">
            <v>NCM-W02</v>
          </cell>
        </row>
        <row r="119">
          <cell r="A119">
            <v>9002343</v>
          </cell>
          <cell r="B119">
            <v>1</v>
          </cell>
          <cell r="C119" t="str">
            <v>WMC</v>
          </cell>
          <cell r="D119" t="str">
            <v>NLA</v>
          </cell>
          <cell r="E119" t="str">
            <v>R</v>
          </cell>
          <cell r="F119" t="str">
            <v>VIC</v>
          </cell>
          <cell r="G119">
            <v>40003</v>
          </cell>
          <cell r="H119" t="str">
            <v>AFIG</v>
          </cell>
          <cell r="I119">
            <v>40056</v>
          </cell>
          <cell r="J119" t="str">
            <v>VICLEND</v>
          </cell>
          <cell r="M119">
            <v>9002343</v>
          </cell>
          <cell r="N119">
            <v>38842</v>
          </cell>
          <cell r="O119">
            <v>3816</v>
          </cell>
          <cell r="P119" t="str">
            <v>KERSTJENS C G</v>
          </cell>
          <cell r="Q119">
            <v>313500</v>
          </cell>
          <cell r="R119">
            <v>0</v>
          </cell>
          <cell r="S119">
            <v>313500</v>
          </cell>
          <cell r="T119">
            <v>150</v>
          </cell>
          <cell r="U119" t="str">
            <v>CondApproved</v>
          </cell>
          <cell r="V119">
            <v>151</v>
          </cell>
          <cell r="W119" t="str">
            <v>Cond Ln Proposal Snt</v>
          </cell>
          <cell r="X119">
            <v>38842</v>
          </cell>
          <cell r="Y119">
            <v>8.8000000000000007</v>
          </cell>
          <cell r="Z119">
            <v>1.25</v>
          </cell>
          <cell r="AA119">
            <v>0.69</v>
          </cell>
          <cell r="AB119">
            <v>9.49</v>
          </cell>
          <cell r="AC119">
            <v>2633.79</v>
          </cell>
          <cell r="AD119">
            <v>95</v>
          </cell>
          <cell r="AE119">
            <v>38872</v>
          </cell>
          <cell r="AI119">
            <v>0</v>
          </cell>
          <cell r="AJ119">
            <v>38902</v>
          </cell>
          <cell r="AM119">
            <v>106</v>
          </cell>
          <cell r="AN119">
            <v>6</v>
          </cell>
          <cell r="AO119">
            <v>4</v>
          </cell>
          <cell r="AP119">
            <v>1</v>
          </cell>
          <cell r="AQ119" t="str">
            <v>NLS</v>
          </cell>
          <cell r="AR119" t="str">
            <v>NSW</v>
          </cell>
          <cell r="AS119" t="str">
            <v>S</v>
          </cell>
          <cell r="AT119" t="str">
            <v>PL</v>
          </cell>
          <cell r="AU119" t="str">
            <v>IT</v>
          </cell>
          <cell r="AV119" t="str">
            <v>SPLITLOAN</v>
          </cell>
          <cell r="AW119">
            <v>9002343</v>
          </cell>
          <cell r="AX119">
            <v>30</v>
          </cell>
          <cell r="AY119" t="str">
            <v>DLY</v>
          </cell>
          <cell r="AZ119" t="str">
            <v>N/A</v>
          </cell>
          <cell r="BA119">
            <v>0</v>
          </cell>
          <cell r="BB119">
            <v>0</v>
          </cell>
          <cell r="BC119">
            <v>0</v>
          </cell>
          <cell r="BF119" t="str">
            <v>POO</v>
          </cell>
          <cell r="BG119" t="str">
            <v>Near Prime</v>
          </cell>
          <cell r="BH119" t="str">
            <v>NCM-W06</v>
          </cell>
        </row>
        <row r="120">
          <cell r="A120">
            <v>9002371</v>
          </cell>
          <cell r="B120">
            <v>1</v>
          </cell>
          <cell r="C120" t="str">
            <v>WMC</v>
          </cell>
          <cell r="D120" t="str">
            <v>NLA</v>
          </cell>
          <cell r="E120" t="str">
            <v>R</v>
          </cell>
          <cell r="F120" t="str">
            <v>QLD</v>
          </cell>
          <cell r="G120">
            <v>40003</v>
          </cell>
          <cell r="H120" t="str">
            <v>AFIG</v>
          </cell>
          <cell r="I120">
            <v>40051</v>
          </cell>
          <cell r="J120" t="str">
            <v>BMM PP</v>
          </cell>
          <cell r="M120">
            <v>9002371</v>
          </cell>
          <cell r="N120">
            <v>38856</v>
          </cell>
          <cell r="O120">
            <v>3851</v>
          </cell>
          <cell r="P120" t="str">
            <v>POTTAMKULAM Z</v>
          </cell>
          <cell r="Q120">
            <v>400000</v>
          </cell>
          <cell r="R120">
            <v>0</v>
          </cell>
          <cell r="S120">
            <v>400000</v>
          </cell>
          <cell r="T120">
            <v>150</v>
          </cell>
          <cell r="U120" t="str">
            <v>CondApproved</v>
          </cell>
          <cell r="V120">
            <v>151</v>
          </cell>
          <cell r="W120" t="str">
            <v>Cond Ln Proposal Snt</v>
          </cell>
          <cell r="X120">
            <v>38856</v>
          </cell>
          <cell r="Y120">
            <v>7.55</v>
          </cell>
          <cell r="Z120">
            <v>1.25</v>
          </cell>
          <cell r="AA120">
            <v>0.5</v>
          </cell>
          <cell r="AB120">
            <v>9.3000000000000007</v>
          </cell>
          <cell r="AC120">
            <v>3100</v>
          </cell>
          <cell r="AD120">
            <v>94.99</v>
          </cell>
          <cell r="AE120">
            <v>38887</v>
          </cell>
          <cell r="AI120">
            <v>0</v>
          </cell>
          <cell r="AJ120">
            <v>38917</v>
          </cell>
          <cell r="AM120">
            <v>106</v>
          </cell>
          <cell r="AN120">
            <v>6</v>
          </cell>
          <cell r="AO120">
            <v>19</v>
          </cell>
          <cell r="AP120">
            <v>1</v>
          </cell>
          <cell r="AQ120" t="str">
            <v>NLS</v>
          </cell>
          <cell r="AR120" t="str">
            <v>NSW</v>
          </cell>
          <cell r="AS120" t="str">
            <v>S</v>
          </cell>
          <cell r="AT120" t="str">
            <v>PL</v>
          </cell>
          <cell r="AU120" t="str">
            <v>IT</v>
          </cell>
          <cell r="AV120" t="str">
            <v>SPLITLOAN</v>
          </cell>
          <cell r="AW120">
            <v>9002371</v>
          </cell>
          <cell r="AX120">
            <v>30</v>
          </cell>
          <cell r="AY120" t="str">
            <v>DLY</v>
          </cell>
          <cell r="AZ120" t="str">
            <v>N/A</v>
          </cell>
          <cell r="BA120">
            <v>0</v>
          </cell>
          <cell r="BB120">
            <v>0</v>
          </cell>
          <cell r="BC120">
            <v>0</v>
          </cell>
          <cell r="BF120" t="str">
            <v>PIP</v>
          </cell>
          <cell r="BG120" t="str">
            <v>Near Prime</v>
          </cell>
          <cell r="BH120" t="str">
            <v>NCM-W06</v>
          </cell>
        </row>
        <row r="121">
          <cell r="A121">
            <v>9002431</v>
          </cell>
          <cell r="B121">
            <v>1</v>
          </cell>
          <cell r="C121" t="str">
            <v>WMC</v>
          </cell>
          <cell r="D121" t="str">
            <v>PAY</v>
          </cell>
          <cell r="E121" t="str">
            <v>R</v>
          </cell>
          <cell r="F121" t="str">
            <v>NSW</v>
          </cell>
          <cell r="G121">
            <v>40003</v>
          </cell>
          <cell r="H121" t="str">
            <v>AFIG</v>
          </cell>
          <cell r="I121">
            <v>201</v>
          </cell>
          <cell r="J121" t="str">
            <v>AFIG W</v>
          </cell>
          <cell r="M121">
            <v>9002431</v>
          </cell>
          <cell r="N121">
            <v>38897</v>
          </cell>
          <cell r="O121">
            <v>3935</v>
          </cell>
          <cell r="P121" t="str">
            <v>HOWES G M</v>
          </cell>
          <cell r="Q121">
            <v>251100</v>
          </cell>
          <cell r="R121">
            <v>0</v>
          </cell>
          <cell r="S121">
            <v>251100</v>
          </cell>
          <cell r="T121">
            <v>150</v>
          </cell>
          <cell r="U121" t="str">
            <v>CondApproved</v>
          </cell>
          <cell r="V121">
            <v>151</v>
          </cell>
          <cell r="W121" t="str">
            <v>Cond Ln Proposal Snt</v>
          </cell>
          <cell r="X121">
            <v>38897</v>
          </cell>
          <cell r="Y121">
            <v>7.55</v>
          </cell>
          <cell r="Z121">
            <v>1.25</v>
          </cell>
          <cell r="AA121">
            <v>0.8</v>
          </cell>
          <cell r="AB121">
            <v>9.6</v>
          </cell>
          <cell r="AC121">
            <v>2129.73</v>
          </cell>
          <cell r="AD121">
            <v>93</v>
          </cell>
          <cell r="AE121">
            <v>38925</v>
          </cell>
          <cell r="AI121">
            <v>0</v>
          </cell>
          <cell r="AJ121">
            <v>38956</v>
          </cell>
          <cell r="AM121">
            <v>106</v>
          </cell>
          <cell r="AN121">
            <v>7</v>
          </cell>
          <cell r="AO121">
            <v>27</v>
          </cell>
          <cell r="AP121">
            <v>1</v>
          </cell>
          <cell r="AQ121" t="str">
            <v>NLS</v>
          </cell>
          <cell r="AR121" t="str">
            <v>NSW</v>
          </cell>
          <cell r="AS121" t="str">
            <v>S</v>
          </cell>
          <cell r="AT121" t="str">
            <v>PL</v>
          </cell>
          <cell r="AU121" t="str">
            <v>IT</v>
          </cell>
          <cell r="AV121" t="str">
            <v>SPLITLOAN</v>
          </cell>
          <cell r="AW121">
            <v>9002431</v>
          </cell>
          <cell r="AX121">
            <v>30</v>
          </cell>
          <cell r="AY121" t="str">
            <v>DLY</v>
          </cell>
          <cell r="AZ121" t="str">
            <v>N/A</v>
          </cell>
          <cell r="BA121">
            <v>0</v>
          </cell>
          <cell r="BB121">
            <v>0</v>
          </cell>
          <cell r="BC121">
            <v>0</v>
          </cell>
          <cell r="BF121" t="str">
            <v>POO</v>
          </cell>
          <cell r="BG121" t="str">
            <v>Near Prime</v>
          </cell>
          <cell r="BH121" t="str">
            <v>NCM-W06</v>
          </cell>
        </row>
        <row r="122">
          <cell r="A122">
            <v>9002437</v>
          </cell>
          <cell r="B122">
            <v>1</v>
          </cell>
          <cell r="C122" t="str">
            <v>WMC</v>
          </cell>
          <cell r="D122" t="str">
            <v>NLA</v>
          </cell>
          <cell r="E122" t="str">
            <v>R</v>
          </cell>
          <cell r="F122" t="str">
            <v>QLD</v>
          </cell>
          <cell r="G122">
            <v>40003</v>
          </cell>
          <cell r="H122" t="str">
            <v>AFIG</v>
          </cell>
          <cell r="I122">
            <v>40051</v>
          </cell>
          <cell r="J122" t="str">
            <v>BMM PP</v>
          </cell>
          <cell r="M122">
            <v>9002437</v>
          </cell>
          <cell r="N122">
            <v>38902</v>
          </cell>
          <cell r="O122">
            <v>3943</v>
          </cell>
          <cell r="P122" t="str">
            <v>KONDOURUS P</v>
          </cell>
          <cell r="Q122">
            <v>646000</v>
          </cell>
          <cell r="R122">
            <v>0</v>
          </cell>
          <cell r="S122">
            <v>646000</v>
          </cell>
          <cell r="T122">
            <v>150</v>
          </cell>
          <cell r="U122" t="str">
            <v>CondApproved</v>
          </cell>
          <cell r="V122">
            <v>151</v>
          </cell>
          <cell r="W122" t="str">
            <v>Cond Ln Proposal Snt</v>
          </cell>
          <cell r="X122">
            <v>38902</v>
          </cell>
          <cell r="Y122">
            <v>7.55</v>
          </cell>
          <cell r="Z122">
            <v>1.25</v>
          </cell>
          <cell r="AA122">
            <v>0.44</v>
          </cell>
          <cell r="AB122">
            <v>9.24</v>
          </cell>
          <cell r="AC122">
            <v>4974.2</v>
          </cell>
          <cell r="AD122">
            <v>92.29</v>
          </cell>
          <cell r="AE122">
            <v>38933</v>
          </cell>
          <cell r="AI122">
            <v>0</v>
          </cell>
          <cell r="AJ122">
            <v>38964</v>
          </cell>
          <cell r="AM122">
            <v>106</v>
          </cell>
          <cell r="AN122">
            <v>8</v>
          </cell>
          <cell r="AO122">
            <v>4</v>
          </cell>
          <cell r="AP122">
            <v>1</v>
          </cell>
          <cell r="AQ122" t="str">
            <v>NLS</v>
          </cell>
          <cell r="AR122" t="str">
            <v>NSW</v>
          </cell>
          <cell r="AS122" t="str">
            <v>S</v>
          </cell>
          <cell r="AT122" t="str">
            <v>PL</v>
          </cell>
          <cell r="AU122" t="str">
            <v>IT</v>
          </cell>
          <cell r="AV122" t="str">
            <v>SPLITLOAN</v>
          </cell>
          <cell r="AW122">
            <v>9002437</v>
          </cell>
          <cell r="AX122">
            <v>20</v>
          </cell>
          <cell r="AY122" t="str">
            <v>DLY</v>
          </cell>
          <cell r="AZ122" t="str">
            <v>N/A</v>
          </cell>
          <cell r="BA122">
            <v>0</v>
          </cell>
          <cell r="BB122">
            <v>0</v>
          </cell>
          <cell r="BC122">
            <v>0</v>
          </cell>
          <cell r="BF122" t="str">
            <v>RIP</v>
          </cell>
          <cell r="BG122" t="str">
            <v>Near Prime</v>
          </cell>
          <cell r="BH122" t="str">
            <v>NCM-W06</v>
          </cell>
        </row>
        <row r="123">
          <cell r="A123">
            <v>9002439</v>
          </cell>
          <cell r="B123">
            <v>1</v>
          </cell>
          <cell r="C123" t="str">
            <v>WMC</v>
          </cell>
          <cell r="D123" t="str">
            <v>PAY</v>
          </cell>
          <cell r="E123" t="str">
            <v>R</v>
          </cell>
          <cell r="F123" t="str">
            <v>NSW</v>
          </cell>
          <cell r="G123">
            <v>40003</v>
          </cell>
          <cell r="H123" t="str">
            <v>AFIG</v>
          </cell>
          <cell r="I123">
            <v>912</v>
          </cell>
          <cell r="J123" t="str">
            <v>WIZARD</v>
          </cell>
          <cell r="M123">
            <v>9002439</v>
          </cell>
          <cell r="N123">
            <v>38903</v>
          </cell>
          <cell r="O123">
            <v>3946</v>
          </cell>
          <cell r="P123" t="str">
            <v>REID W A</v>
          </cell>
          <cell r="Q123">
            <v>215000</v>
          </cell>
          <cell r="R123">
            <v>0</v>
          </cell>
          <cell r="S123">
            <v>215000</v>
          </cell>
          <cell r="T123">
            <v>150</v>
          </cell>
          <cell r="U123" t="str">
            <v>CondApproved</v>
          </cell>
          <cell r="V123">
            <v>151</v>
          </cell>
          <cell r="W123" t="str">
            <v>Cond Ln Proposal Snt</v>
          </cell>
          <cell r="X123">
            <v>38903</v>
          </cell>
          <cell r="Y123">
            <v>7.55</v>
          </cell>
          <cell r="Z123">
            <v>0</v>
          </cell>
          <cell r="AA123">
            <v>0.49</v>
          </cell>
          <cell r="AB123">
            <v>8.0399999999999991</v>
          </cell>
          <cell r="AC123">
            <v>1583.59</v>
          </cell>
          <cell r="AD123">
            <v>100</v>
          </cell>
          <cell r="AE123">
            <v>38934</v>
          </cell>
          <cell r="AI123">
            <v>0</v>
          </cell>
          <cell r="AJ123">
            <v>38965</v>
          </cell>
          <cell r="AM123">
            <v>106</v>
          </cell>
          <cell r="AN123">
            <v>8</v>
          </cell>
          <cell r="AO123">
            <v>5</v>
          </cell>
          <cell r="AP123">
            <v>1</v>
          </cell>
          <cell r="AQ123" t="str">
            <v>NLS</v>
          </cell>
          <cell r="AR123" t="str">
            <v>NSW</v>
          </cell>
          <cell r="AS123" t="str">
            <v>S</v>
          </cell>
          <cell r="AT123" t="str">
            <v>PL</v>
          </cell>
          <cell r="AU123" t="str">
            <v>IT</v>
          </cell>
          <cell r="AV123" t="str">
            <v>SPLITLOAN</v>
          </cell>
          <cell r="AW123">
            <v>9002439</v>
          </cell>
          <cell r="AX123">
            <v>30</v>
          </cell>
          <cell r="AY123" t="str">
            <v>DLY</v>
          </cell>
          <cell r="AZ123" t="str">
            <v>N/A</v>
          </cell>
          <cell r="BA123">
            <v>0</v>
          </cell>
          <cell r="BB123">
            <v>0</v>
          </cell>
          <cell r="BC123">
            <v>0</v>
          </cell>
          <cell r="BF123" t="str">
            <v>POO</v>
          </cell>
          <cell r="BG123" t="str">
            <v>HLVR</v>
          </cell>
          <cell r="BH123" t="str">
            <v>NCM-W02</v>
          </cell>
        </row>
        <row r="124">
          <cell r="A124">
            <v>9002440</v>
          </cell>
          <cell r="B124">
            <v>1</v>
          </cell>
          <cell r="C124" t="str">
            <v>WMC</v>
          </cell>
          <cell r="D124" t="str">
            <v>NLA</v>
          </cell>
          <cell r="E124" t="str">
            <v>R</v>
          </cell>
          <cell r="F124" t="str">
            <v>QLD</v>
          </cell>
          <cell r="G124">
            <v>40003</v>
          </cell>
          <cell r="H124" t="str">
            <v>AFIG</v>
          </cell>
          <cell r="I124">
            <v>40051</v>
          </cell>
          <cell r="J124" t="str">
            <v>BMM PP</v>
          </cell>
          <cell r="M124">
            <v>9002440</v>
          </cell>
          <cell r="N124">
            <v>38904</v>
          </cell>
          <cell r="O124">
            <v>3947</v>
          </cell>
          <cell r="P124" t="str">
            <v>OLLERTON J C</v>
          </cell>
          <cell r="Q124">
            <v>250000</v>
          </cell>
          <cell r="R124">
            <v>0</v>
          </cell>
          <cell r="S124">
            <v>250000</v>
          </cell>
          <cell r="T124">
            <v>150</v>
          </cell>
          <cell r="U124" t="str">
            <v>CondApproved</v>
          </cell>
          <cell r="V124">
            <v>151</v>
          </cell>
          <cell r="W124" t="str">
            <v>Cond Ln Proposal Snt</v>
          </cell>
          <cell r="X124">
            <v>38904</v>
          </cell>
          <cell r="Y124">
            <v>7.55</v>
          </cell>
          <cell r="Z124">
            <v>0</v>
          </cell>
          <cell r="AA124">
            <v>0.49</v>
          </cell>
          <cell r="AB124">
            <v>8.0399999999999991</v>
          </cell>
          <cell r="AC124">
            <v>1841.39</v>
          </cell>
          <cell r="AD124">
            <v>100</v>
          </cell>
          <cell r="AE124">
            <v>38935</v>
          </cell>
          <cell r="AI124">
            <v>0</v>
          </cell>
          <cell r="AJ124">
            <v>38966</v>
          </cell>
          <cell r="AM124">
            <v>106</v>
          </cell>
          <cell r="AN124">
            <v>8</v>
          </cell>
          <cell r="AO124">
            <v>6</v>
          </cell>
          <cell r="AP124">
            <v>1</v>
          </cell>
          <cell r="AQ124" t="str">
            <v>NLS</v>
          </cell>
          <cell r="AR124" t="str">
            <v>NSW</v>
          </cell>
          <cell r="AS124" t="str">
            <v>S</v>
          </cell>
          <cell r="AT124" t="str">
            <v>PL</v>
          </cell>
          <cell r="AU124" t="str">
            <v>IT</v>
          </cell>
          <cell r="AV124" t="str">
            <v>SPLITLOAN</v>
          </cell>
          <cell r="AW124">
            <v>9002440</v>
          </cell>
          <cell r="AX124">
            <v>30</v>
          </cell>
          <cell r="AY124" t="str">
            <v>DLY</v>
          </cell>
          <cell r="AZ124" t="str">
            <v>N/A</v>
          </cell>
          <cell r="BA124">
            <v>0</v>
          </cell>
          <cell r="BB124">
            <v>0</v>
          </cell>
          <cell r="BC124">
            <v>0</v>
          </cell>
          <cell r="BF124" t="str">
            <v>POO</v>
          </cell>
          <cell r="BG124" t="str">
            <v>HLVR</v>
          </cell>
          <cell r="BH124" t="str">
            <v>NCM-W02</v>
          </cell>
        </row>
        <row r="125">
          <cell r="A125">
            <v>9002442</v>
          </cell>
          <cell r="B125">
            <v>1</v>
          </cell>
          <cell r="C125" t="str">
            <v>WMC</v>
          </cell>
          <cell r="D125" t="str">
            <v>PAY</v>
          </cell>
          <cell r="E125" t="str">
            <v>R</v>
          </cell>
          <cell r="F125" t="str">
            <v>QLD</v>
          </cell>
          <cell r="G125">
            <v>40003</v>
          </cell>
          <cell r="H125" t="str">
            <v>AFIG</v>
          </cell>
          <cell r="I125">
            <v>40051</v>
          </cell>
          <cell r="J125" t="str">
            <v>BMM PP</v>
          </cell>
          <cell r="M125">
            <v>9002442</v>
          </cell>
          <cell r="N125">
            <v>38905</v>
          </cell>
          <cell r="O125">
            <v>3951</v>
          </cell>
          <cell r="P125" t="str">
            <v>PARKER G R</v>
          </cell>
          <cell r="Q125">
            <v>249000</v>
          </cell>
          <cell r="R125">
            <v>0</v>
          </cell>
          <cell r="S125">
            <v>249000</v>
          </cell>
          <cell r="T125">
            <v>150</v>
          </cell>
          <cell r="U125" t="str">
            <v>CondApproved</v>
          </cell>
          <cell r="V125">
            <v>151</v>
          </cell>
          <cell r="W125" t="str">
            <v>Cond Ln Proposal Snt</v>
          </cell>
          <cell r="X125">
            <v>38905</v>
          </cell>
          <cell r="Y125">
            <v>7.75</v>
          </cell>
          <cell r="Z125">
            <v>0</v>
          </cell>
          <cell r="AA125">
            <v>0.99</v>
          </cell>
          <cell r="AB125">
            <v>8.74</v>
          </cell>
          <cell r="AC125">
            <v>1957.11</v>
          </cell>
          <cell r="AD125">
            <v>100</v>
          </cell>
          <cell r="AE125">
            <v>38935</v>
          </cell>
          <cell r="AI125">
            <v>0</v>
          </cell>
          <cell r="AJ125">
            <v>38966</v>
          </cell>
          <cell r="AM125">
            <v>106</v>
          </cell>
          <cell r="AN125">
            <v>8</v>
          </cell>
          <cell r="AO125">
            <v>6</v>
          </cell>
          <cell r="AP125">
            <v>1</v>
          </cell>
          <cell r="AQ125" t="str">
            <v>NLS</v>
          </cell>
          <cell r="AR125" t="str">
            <v>NSW</v>
          </cell>
          <cell r="AS125" t="str">
            <v>S</v>
          </cell>
          <cell r="AT125" t="str">
            <v>PL</v>
          </cell>
          <cell r="AU125" t="str">
            <v>IT</v>
          </cell>
          <cell r="AV125" t="str">
            <v>SPLITLOAN</v>
          </cell>
          <cell r="AW125">
            <v>9002442</v>
          </cell>
          <cell r="AX125">
            <v>30</v>
          </cell>
          <cell r="AY125" t="str">
            <v>DLY</v>
          </cell>
          <cell r="AZ125" t="str">
            <v>N/A</v>
          </cell>
          <cell r="BA125">
            <v>0</v>
          </cell>
          <cell r="BB125">
            <v>0</v>
          </cell>
          <cell r="BC125">
            <v>0</v>
          </cell>
          <cell r="BF125" t="str">
            <v>POO</v>
          </cell>
          <cell r="BG125" t="str">
            <v>HLVR</v>
          </cell>
          <cell r="BH125" t="str">
            <v>NCM-W02</v>
          </cell>
        </row>
        <row r="126">
          <cell r="A126">
            <v>9002365</v>
          </cell>
          <cell r="B126">
            <v>1</v>
          </cell>
          <cell r="C126" t="str">
            <v>WMC</v>
          </cell>
          <cell r="D126" t="str">
            <v>NLA</v>
          </cell>
          <cell r="E126" t="str">
            <v>R</v>
          </cell>
          <cell r="F126" t="str">
            <v>NSW</v>
          </cell>
          <cell r="G126">
            <v>40003</v>
          </cell>
          <cell r="H126" t="str">
            <v>AFIG</v>
          </cell>
          <cell r="I126">
            <v>201</v>
          </cell>
          <cell r="J126" t="str">
            <v>AFIG W</v>
          </cell>
          <cell r="M126">
            <v>9002365</v>
          </cell>
          <cell r="N126">
            <v>38853</v>
          </cell>
          <cell r="O126">
            <v>3842</v>
          </cell>
          <cell r="P126" t="str">
            <v>MARTIREZ E</v>
          </cell>
          <cell r="Q126">
            <v>323000</v>
          </cell>
          <cell r="R126">
            <v>0</v>
          </cell>
          <cell r="S126">
            <v>323000</v>
          </cell>
          <cell r="T126">
            <v>150</v>
          </cell>
          <cell r="U126" t="str">
            <v>CondApproved</v>
          </cell>
          <cell r="V126">
            <v>251</v>
          </cell>
          <cell r="W126" t="str">
            <v>Valuation Received</v>
          </cell>
          <cell r="X126">
            <v>38853</v>
          </cell>
          <cell r="Y126">
            <v>7.55</v>
          </cell>
          <cell r="Z126">
            <v>1.25</v>
          </cell>
          <cell r="AA126">
            <v>0.6</v>
          </cell>
          <cell r="AB126">
            <v>9.4</v>
          </cell>
          <cell r="AC126">
            <v>3353.38</v>
          </cell>
          <cell r="AD126">
            <v>95</v>
          </cell>
          <cell r="AE126">
            <v>38884</v>
          </cell>
          <cell r="AI126">
            <v>0</v>
          </cell>
          <cell r="AJ126">
            <v>38914</v>
          </cell>
          <cell r="AM126">
            <v>106</v>
          </cell>
          <cell r="AN126">
            <v>6</v>
          </cell>
          <cell r="AO126">
            <v>16</v>
          </cell>
          <cell r="AP126">
            <v>1</v>
          </cell>
          <cell r="AQ126" t="str">
            <v>NLS</v>
          </cell>
          <cell r="AR126" t="str">
            <v>NSW</v>
          </cell>
          <cell r="AS126" t="str">
            <v>S</v>
          </cell>
          <cell r="AT126" t="str">
            <v>PL</v>
          </cell>
          <cell r="AU126" t="str">
            <v>IT</v>
          </cell>
          <cell r="AV126" t="str">
            <v>SPLITLOAN</v>
          </cell>
          <cell r="AW126">
            <v>9002365</v>
          </cell>
          <cell r="AX126">
            <v>15</v>
          </cell>
          <cell r="AY126" t="str">
            <v>DLY</v>
          </cell>
          <cell r="AZ126" t="str">
            <v>N/A</v>
          </cell>
          <cell r="BA126">
            <v>0</v>
          </cell>
          <cell r="BB126">
            <v>0</v>
          </cell>
          <cell r="BC126">
            <v>0</v>
          </cell>
          <cell r="BF126" t="str">
            <v>ROO</v>
          </cell>
          <cell r="BG126" t="str">
            <v>Near Prime</v>
          </cell>
          <cell r="BH126" t="str">
            <v>NCM-W06</v>
          </cell>
        </row>
        <row r="127">
          <cell r="A127">
            <v>9002423</v>
          </cell>
          <cell r="B127">
            <v>1</v>
          </cell>
          <cell r="C127" t="str">
            <v>WMC</v>
          </cell>
          <cell r="D127" t="str">
            <v>NLA</v>
          </cell>
          <cell r="E127" t="str">
            <v>R</v>
          </cell>
          <cell r="F127" t="str">
            <v>NSW</v>
          </cell>
          <cell r="G127">
            <v>40003</v>
          </cell>
          <cell r="H127" t="str">
            <v>AFIG</v>
          </cell>
          <cell r="I127">
            <v>201</v>
          </cell>
          <cell r="J127" t="str">
            <v>AFIG W</v>
          </cell>
          <cell r="M127">
            <v>9002423</v>
          </cell>
          <cell r="N127">
            <v>38889</v>
          </cell>
          <cell r="O127">
            <v>3925</v>
          </cell>
          <cell r="P127" t="str">
            <v>BIDDLE G J</v>
          </cell>
          <cell r="Q127">
            <v>500000</v>
          </cell>
          <cell r="R127">
            <v>0</v>
          </cell>
          <cell r="S127">
            <v>500000</v>
          </cell>
          <cell r="T127">
            <v>150</v>
          </cell>
          <cell r="U127" t="str">
            <v>CondApproved</v>
          </cell>
          <cell r="V127">
            <v>251</v>
          </cell>
          <cell r="W127" t="str">
            <v>Valuation Received</v>
          </cell>
          <cell r="X127">
            <v>38889</v>
          </cell>
          <cell r="Y127">
            <v>7.55</v>
          </cell>
          <cell r="Z127">
            <v>1.25</v>
          </cell>
          <cell r="AA127">
            <v>0.8</v>
          </cell>
          <cell r="AB127">
            <v>9.6</v>
          </cell>
          <cell r="AC127">
            <v>4000</v>
          </cell>
          <cell r="AD127">
            <v>92.59</v>
          </cell>
          <cell r="AE127">
            <v>38919</v>
          </cell>
          <cell r="AI127">
            <v>0</v>
          </cell>
          <cell r="AJ127">
            <v>38950</v>
          </cell>
          <cell r="AM127">
            <v>106</v>
          </cell>
          <cell r="AN127">
            <v>7</v>
          </cell>
          <cell r="AO127">
            <v>21</v>
          </cell>
          <cell r="AP127">
            <v>1</v>
          </cell>
          <cell r="AQ127" t="str">
            <v>NLS</v>
          </cell>
          <cell r="AR127" t="str">
            <v>NSW</v>
          </cell>
          <cell r="AS127" t="str">
            <v>S</v>
          </cell>
          <cell r="AT127" t="str">
            <v>PL</v>
          </cell>
          <cell r="AU127" t="str">
            <v>IT</v>
          </cell>
          <cell r="AV127" t="str">
            <v>SPLITLOAN</v>
          </cell>
          <cell r="AW127">
            <v>9002423</v>
          </cell>
          <cell r="AX127">
            <v>15</v>
          </cell>
          <cell r="AY127" t="str">
            <v>DLY</v>
          </cell>
          <cell r="AZ127" t="str">
            <v>N/A</v>
          </cell>
          <cell r="BA127">
            <v>0</v>
          </cell>
          <cell r="BB127">
            <v>0</v>
          </cell>
          <cell r="BC127">
            <v>0</v>
          </cell>
          <cell r="BF127" t="str">
            <v>ROO</v>
          </cell>
          <cell r="BG127" t="str">
            <v>Near Prime</v>
          </cell>
          <cell r="BH127" t="str">
            <v>NCM-W06</v>
          </cell>
        </row>
        <row r="128">
          <cell r="A128">
            <v>9001746</v>
          </cell>
          <cell r="B128">
            <v>1</v>
          </cell>
          <cell r="C128" t="str">
            <v>WMC</v>
          </cell>
          <cell r="D128" t="str">
            <v>NLA</v>
          </cell>
          <cell r="E128" t="str">
            <v>R</v>
          </cell>
          <cell r="F128" t="str">
            <v>NSW</v>
          </cell>
          <cell r="G128">
            <v>40003</v>
          </cell>
          <cell r="H128" t="str">
            <v>AFIG</v>
          </cell>
          <cell r="I128">
            <v>40094</v>
          </cell>
          <cell r="J128" t="str">
            <v>MMA LOANMGT SP2</v>
          </cell>
          <cell r="M128">
            <v>9001746</v>
          </cell>
          <cell r="N128">
            <v>38695</v>
          </cell>
          <cell r="O128">
            <v>2858</v>
          </cell>
          <cell r="P128" t="str">
            <v>HULBERT G N</v>
          </cell>
          <cell r="Q128">
            <v>754520</v>
          </cell>
          <cell r="R128">
            <v>0</v>
          </cell>
          <cell r="S128">
            <v>754520</v>
          </cell>
          <cell r="T128">
            <v>150</v>
          </cell>
          <cell r="U128" t="str">
            <v>CondApproved</v>
          </cell>
          <cell r="V128">
            <v>601</v>
          </cell>
          <cell r="W128" t="str">
            <v>RMI - CondApproved</v>
          </cell>
          <cell r="X128">
            <v>38731</v>
          </cell>
          <cell r="Y128">
            <v>8.8000000000000007</v>
          </cell>
          <cell r="Z128">
            <v>1.25</v>
          </cell>
          <cell r="AA128">
            <v>0</v>
          </cell>
          <cell r="AB128">
            <v>8.8000000000000007</v>
          </cell>
          <cell r="AC128">
            <v>5962.78</v>
          </cell>
          <cell r="AD128">
            <v>68.59</v>
          </cell>
          <cell r="AE128">
            <v>38686</v>
          </cell>
          <cell r="AI128">
            <v>0</v>
          </cell>
          <cell r="AJ128">
            <v>38716</v>
          </cell>
          <cell r="AM128">
            <v>105</v>
          </cell>
          <cell r="AN128">
            <v>11</v>
          </cell>
          <cell r="AO128">
            <v>30</v>
          </cell>
          <cell r="AP128">
            <v>1</v>
          </cell>
          <cell r="AQ128" t="str">
            <v>NLS</v>
          </cell>
          <cell r="AR128" t="str">
            <v>NSW</v>
          </cell>
          <cell r="AS128" t="str">
            <v>S</v>
          </cell>
          <cell r="AT128" t="str">
            <v>PL</v>
          </cell>
          <cell r="AU128" t="str">
            <v>IT</v>
          </cell>
          <cell r="AV128" t="str">
            <v>SPLITLOAN</v>
          </cell>
          <cell r="AW128" t="str">
            <v>-</v>
          </cell>
          <cell r="AX128">
            <v>30</v>
          </cell>
          <cell r="AY128" t="str">
            <v>DLY</v>
          </cell>
          <cell r="AZ128" t="str">
            <v>N/A</v>
          </cell>
          <cell r="BA128">
            <v>0</v>
          </cell>
          <cell r="BB128">
            <v>0</v>
          </cell>
          <cell r="BC128">
            <v>0</v>
          </cell>
          <cell r="BF128" t="str">
            <v>ROO</v>
          </cell>
          <cell r="BG128" t="str">
            <v>Near Prime</v>
          </cell>
          <cell r="BH128" t="str">
            <v>NCM-W06</v>
          </cell>
        </row>
        <row r="129">
          <cell r="A129">
            <v>9002070</v>
          </cell>
          <cell r="B129">
            <v>1</v>
          </cell>
          <cell r="C129" t="str">
            <v>WMC</v>
          </cell>
          <cell r="D129" t="str">
            <v>NLA</v>
          </cell>
          <cell r="E129" t="str">
            <v>R</v>
          </cell>
          <cell r="F129" t="str">
            <v>NSW</v>
          </cell>
          <cell r="G129">
            <v>40003</v>
          </cell>
          <cell r="H129" t="str">
            <v>AFIG</v>
          </cell>
          <cell r="I129">
            <v>201</v>
          </cell>
          <cell r="J129" t="str">
            <v>AFIG W</v>
          </cell>
          <cell r="M129">
            <v>9002070</v>
          </cell>
          <cell r="N129">
            <v>38789</v>
          </cell>
          <cell r="O129">
            <v>3386</v>
          </cell>
          <cell r="P129" t="str">
            <v>SWART L M</v>
          </cell>
          <cell r="Q129">
            <v>200000</v>
          </cell>
          <cell r="R129">
            <v>0</v>
          </cell>
          <cell r="S129">
            <v>200000</v>
          </cell>
          <cell r="T129">
            <v>150</v>
          </cell>
          <cell r="U129" t="str">
            <v>CondApproved</v>
          </cell>
          <cell r="V129">
            <v>601</v>
          </cell>
          <cell r="W129" t="str">
            <v>RMI - CondApproved</v>
          </cell>
          <cell r="X129">
            <v>38789</v>
          </cell>
          <cell r="Y129">
            <v>7.55</v>
          </cell>
          <cell r="Z129">
            <v>0</v>
          </cell>
          <cell r="AA129">
            <v>0.49</v>
          </cell>
          <cell r="AB129">
            <v>8.0399999999999991</v>
          </cell>
          <cell r="AC129">
            <v>1473.11</v>
          </cell>
          <cell r="AD129">
            <v>100</v>
          </cell>
          <cell r="AE129">
            <v>38804</v>
          </cell>
          <cell r="AI129">
            <v>0</v>
          </cell>
          <cell r="AJ129">
            <v>38835</v>
          </cell>
          <cell r="AM129">
            <v>106</v>
          </cell>
          <cell r="AN129">
            <v>3</v>
          </cell>
          <cell r="AO129">
            <v>28</v>
          </cell>
          <cell r="AP129">
            <v>1</v>
          </cell>
          <cell r="AQ129" t="str">
            <v>NLS</v>
          </cell>
          <cell r="AR129" t="str">
            <v>NSW</v>
          </cell>
          <cell r="AS129" t="str">
            <v>S</v>
          </cell>
          <cell r="AT129" t="str">
            <v>PL</v>
          </cell>
          <cell r="AU129" t="str">
            <v>IT</v>
          </cell>
          <cell r="AV129" t="str">
            <v>SPLITLOAN</v>
          </cell>
          <cell r="AW129">
            <v>9002070</v>
          </cell>
          <cell r="AX129">
            <v>30</v>
          </cell>
          <cell r="AY129" t="str">
            <v>DLY</v>
          </cell>
          <cell r="AZ129" t="str">
            <v>N/A</v>
          </cell>
          <cell r="BA129">
            <v>0</v>
          </cell>
          <cell r="BB129">
            <v>0</v>
          </cell>
          <cell r="BC129">
            <v>0</v>
          </cell>
          <cell r="BF129" t="str">
            <v>POO</v>
          </cell>
          <cell r="BG129" t="str">
            <v>HLVR</v>
          </cell>
          <cell r="BH129" t="str">
            <v>NCM-W02</v>
          </cell>
        </row>
        <row r="130">
          <cell r="A130">
            <v>9002297</v>
          </cell>
          <cell r="B130">
            <v>1</v>
          </cell>
          <cell r="C130" t="str">
            <v>WMC</v>
          </cell>
          <cell r="D130" t="str">
            <v>NLA</v>
          </cell>
          <cell r="E130" t="str">
            <v>R</v>
          </cell>
          <cell r="F130" t="str">
            <v>NSW</v>
          </cell>
          <cell r="G130">
            <v>40003</v>
          </cell>
          <cell r="H130" t="str">
            <v>AFIG</v>
          </cell>
          <cell r="I130">
            <v>201</v>
          </cell>
          <cell r="J130" t="str">
            <v>AFIG W</v>
          </cell>
          <cell r="M130">
            <v>9002297</v>
          </cell>
          <cell r="N130">
            <v>38839</v>
          </cell>
          <cell r="O130">
            <v>3747</v>
          </cell>
          <cell r="P130" t="str">
            <v>SYMES L</v>
          </cell>
          <cell r="Q130">
            <v>451250</v>
          </cell>
          <cell r="R130">
            <v>0</v>
          </cell>
          <cell r="S130">
            <v>451250</v>
          </cell>
          <cell r="T130">
            <v>150</v>
          </cell>
          <cell r="U130" t="str">
            <v>CondApproved</v>
          </cell>
          <cell r="V130">
            <v>601</v>
          </cell>
          <cell r="W130" t="str">
            <v>RMI - CondApproved</v>
          </cell>
          <cell r="X130">
            <v>38845</v>
          </cell>
          <cell r="Y130">
            <v>8.8000000000000007</v>
          </cell>
          <cell r="Z130">
            <v>1.25</v>
          </cell>
          <cell r="AA130">
            <v>0.1</v>
          </cell>
          <cell r="AB130">
            <v>8.9</v>
          </cell>
          <cell r="AC130">
            <v>3756.02</v>
          </cell>
          <cell r="AD130">
            <v>95</v>
          </cell>
          <cell r="AE130">
            <v>38857</v>
          </cell>
          <cell r="AI130">
            <v>0</v>
          </cell>
          <cell r="AJ130">
            <v>38888</v>
          </cell>
          <cell r="AM130">
            <v>106</v>
          </cell>
          <cell r="AN130">
            <v>5</v>
          </cell>
          <cell r="AO130">
            <v>20</v>
          </cell>
          <cell r="AP130">
            <v>1</v>
          </cell>
          <cell r="AQ130" t="str">
            <v>NLS</v>
          </cell>
          <cell r="AR130" t="str">
            <v>NSW</v>
          </cell>
          <cell r="AS130" t="str">
            <v>S</v>
          </cell>
          <cell r="AT130" t="str">
            <v>PL</v>
          </cell>
          <cell r="AU130" t="str">
            <v>IT</v>
          </cell>
          <cell r="AV130" t="str">
            <v>SPLITLOAN</v>
          </cell>
          <cell r="AW130">
            <v>9002297</v>
          </cell>
          <cell r="AX130">
            <v>25</v>
          </cell>
          <cell r="AY130" t="str">
            <v>DLY</v>
          </cell>
          <cell r="AZ130" t="str">
            <v>N/A</v>
          </cell>
          <cell r="BA130">
            <v>0</v>
          </cell>
          <cell r="BB130">
            <v>0</v>
          </cell>
          <cell r="BC130">
            <v>0</v>
          </cell>
          <cell r="BF130" t="str">
            <v>PIP</v>
          </cell>
          <cell r="BG130" t="str">
            <v>Near Prime</v>
          </cell>
          <cell r="BH130" t="str">
            <v>NCM-W06</v>
          </cell>
        </row>
        <row r="131">
          <cell r="A131">
            <v>9002349</v>
          </cell>
          <cell r="B131">
            <v>1</v>
          </cell>
          <cell r="C131" t="str">
            <v>WMC</v>
          </cell>
          <cell r="D131" t="str">
            <v>HEA</v>
          </cell>
          <cell r="E131" t="str">
            <v>R</v>
          </cell>
          <cell r="F131" t="str">
            <v>NSW</v>
          </cell>
          <cell r="G131">
            <v>40003</v>
          </cell>
          <cell r="H131" t="str">
            <v>AFIG</v>
          </cell>
          <cell r="I131">
            <v>201</v>
          </cell>
          <cell r="J131" t="str">
            <v>AFIG W</v>
          </cell>
          <cell r="M131">
            <v>9002349</v>
          </cell>
          <cell r="N131">
            <v>38846</v>
          </cell>
          <cell r="O131">
            <v>3825</v>
          </cell>
          <cell r="P131" t="str">
            <v>HAYES A D</v>
          </cell>
          <cell r="Q131">
            <v>159600</v>
          </cell>
          <cell r="R131">
            <v>0</v>
          </cell>
          <cell r="S131">
            <v>159600</v>
          </cell>
          <cell r="T131">
            <v>150</v>
          </cell>
          <cell r="U131" t="str">
            <v>CondApproved</v>
          </cell>
          <cell r="V131">
            <v>601</v>
          </cell>
          <cell r="W131" t="str">
            <v>RMI - CondApproved</v>
          </cell>
          <cell r="X131">
            <v>38868</v>
          </cell>
          <cell r="Y131">
            <v>8.6999999999999993</v>
          </cell>
          <cell r="Z131">
            <v>0</v>
          </cell>
          <cell r="AA131">
            <v>0.49</v>
          </cell>
          <cell r="AB131">
            <v>9.19</v>
          </cell>
          <cell r="AC131">
            <v>1306.06</v>
          </cell>
          <cell r="AD131">
            <v>105</v>
          </cell>
          <cell r="AE131">
            <v>38877</v>
          </cell>
          <cell r="AI131">
            <v>0</v>
          </cell>
          <cell r="AJ131">
            <v>38907</v>
          </cell>
          <cell r="AM131">
            <v>106</v>
          </cell>
          <cell r="AN131">
            <v>6</v>
          </cell>
          <cell r="AO131">
            <v>9</v>
          </cell>
          <cell r="AP131">
            <v>1</v>
          </cell>
          <cell r="AQ131" t="str">
            <v>NLS</v>
          </cell>
          <cell r="AR131" t="str">
            <v>NSW</v>
          </cell>
          <cell r="AS131" t="str">
            <v>S</v>
          </cell>
          <cell r="AT131" t="str">
            <v>PL</v>
          </cell>
          <cell r="AU131" t="str">
            <v>IT</v>
          </cell>
          <cell r="AV131" t="str">
            <v>SPLITLOAN</v>
          </cell>
          <cell r="AW131">
            <v>9002349</v>
          </cell>
          <cell r="AX131">
            <v>30</v>
          </cell>
          <cell r="AY131" t="str">
            <v>DLY</v>
          </cell>
          <cell r="AZ131" t="str">
            <v>N/A</v>
          </cell>
          <cell r="BA131">
            <v>0</v>
          </cell>
          <cell r="BB131">
            <v>0</v>
          </cell>
          <cell r="BC131">
            <v>0</v>
          </cell>
          <cell r="BF131" t="str">
            <v>POO</v>
          </cell>
          <cell r="BG131" t="str">
            <v>HLVR</v>
          </cell>
          <cell r="BH131" t="str">
            <v>NCM-W02</v>
          </cell>
        </row>
        <row r="132">
          <cell r="A132">
            <v>9002380</v>
          </cell>
          <cell r="B132">
            <v>1</v>
          </cell>
          <cell r="C132" t="str">
            <v>WMC</v>
          </cell>
          <cell r="D132" t="str">
            <v>HEA</v>
          </cell>
          <cell r="E132" t="str">
            <v>R</v>
          </cell>
          <cell r="F132" t="str">
            <v>NSW</v>
          </cell>
          <cell r="G132">
            <v>40003</v>
          </cell>
          <cell r="H132" t="str">
            <v>AFIG</v>
          </cell>
          <cell r="I132">
            <v>201</v>
          </cell>
          <cell r="J132" t="str">
            <v>AFIG W</v>
          </cell>
          <cell r="M132">
            <v>9002380</v>
          </cell>
          <cell r="N132">
            <v>38862</v>
          </cell>
          <cell r="O132">
            <v>3866</v>
          </cell>
          <cell r="P132" t="str">
            <v>SMITH K C</v>
          </cell>
          <cell r="Q132">
            <v>217800</v>
          </cell>
          <cell r="R132">
            <v>0</v>
          </cell>
          <cell r="S132">
            <v>217800</v>
          </cell>
          <cell r="T132">
            <v>150</v>
          </cell>
          <cell r="U132" t="str">
            <v>CondApproved</v>
          </cell>
          <cell r="V132">
            <v>601</v>
          </cell>
          <cell r="W132" t="str">
            <v>RMI - CondApproved</v>
          </cell>
          <cell r="X132">
            <v>38867</v>
          </cell>
          <cell r="Y132">
            <v>8.75</v>
          </cell>
          <cell r="Z132">
            <v>0</v>
          </cell>
          <cell r="AA132">
            <v>0.9</v>
          </cell>
          <cell r="AB132">
            <v>9.65</v>
          </cell>
          <cell r="AC132">
            <v>1925.67</v>
          </cell>
          <cell r="AD132">
            <v>104.96</v>
          </cell>
          <cell r="AE132">
            <v>38893</v>
          </cell>
          <cell r="AI132">
            <v>0</v>
          </cell>
          <cell r="AJ132">
            <v>38923</v>
          </cell>
          <cell r="AM132">
            <v>106</v>
          </cell>
          <cell r="AN132">
            <v>6</v>
          </cell>
          <cell r="AO132">
            <v>25</v>
          </cell>
          <cell r="AP132">
            <v>1</v>
          </cell>
          <cell r="AQ132" t="str">
            <v>NLS</v>
          </cell>
          <cell r="AR132" t="str">
            <v>NSW</v>
          </cell>
          <cell r="AS132" t="str">
            <v>S</v>
          </cell>
          <cell r="AT132" t="str">
            <v>PL</v>
          </cell>
          <cell r="AU132" t="str">
            <v>IT</v>
          </cell>
          <cell r="AV132" t="str">
            <v>SPLITLOAN</v>
          </cell>
          <cell r="AW132">
            <v>9002380</v>
          </cell>
          <cell r="AX132">
            <v>25</v>
          </cell>
          <cell r="AY132" t="str">
            <v>DLY</v>
          </cell>
          <cell r="AZ132" t="str">
            <v>N/A</v>
          </cell>
          <cell r="BA132">
            <v>0</v>
          </cell>
          <cell r="BB132">
            <v>0</v>
          </cell>
          <cell r="BC132">
            <v>0</v>
          </cell>
          <cell r="BF132" t="str">
            <v>POO</v>
          </cell>
          <cell r="BG132" t="str">
            <v>HLVR</v>
          </cell>
          <cell r="BH132" t="str">
            <v>NCM-W02</v>
          </cell>
        </row>
        <row r="133">
          <cell r="A133">
            <v>9001983</v>
          </cell>
          <cell r="B133">
            <v>1</v>
          </cell>
          <cell r="C133" t="str">
            <v>WMC</v>
          </cell>
          <cell r="D133" t="str">
            <v>HEA</v>
          </cell>
          <cell r="E133" t="str">
            <v>R</v>
          </cell>
          <cell r="F133" t="str">
            <v>NSW</v>
          </cell>
          <cell r="G133">
            <v>40003</v>
          </cell>
          <cell r="H133" t="str">
            <v>AFIG</v>
          </cell>
          <cell r="I133">
            <v>201</v>
          </cell>
          <cell r="J133" t="str">
            <v>AFIG W</v>
          </cell>
          <cell r="M133">
            <v>9001983</v>
          </cell>
          <cell r="N133">
            <v>38777</v>
          </cell>
          <cell r="O133">
            <v>3250</v>
          </cell>
          <cell r="P133" t="str">
            <v>MARONEY L R</v>
          </cell>
          <cell r="Q133">
            <v>362250</v>
          </cell>
          <cell r="R133">
            <v>0</v>
          </cell>
          <cell r="S133">
            <v>362250</v>
          </cell>
          <cell r="T133">
            <v>150</v>
          </cell>
          <cell r="U133" t="str">
            <v>CondApproved</v>
          </cell>
          <cell r="V133">
            <v>701</v>
          </cell>
          <cell r="W133" t="str">
            <v>Confirm Fees</v>
          </cell>
          <cell r="X133">
            <v>38777</v>
          </cell>
          <cell r="Y133">
            <v>8.75</v>
          </cell>
          <cell r="Z133">
            <v>0</v>
          </cell>
          <cell r="AA133">
            <v>0.75</v>
          </cell>
          <cell r="AB133">
            <v>9.5</v>
          </cell>
          <cell r="AC133">
            <v>3376.65</v>
          </cell>
          <cell r="AD133">
            <v>105</v>
          </cell>
          <cell r="AE133">
            <v>38784</v>
          </cell>
          <cell r="AI133">
            <v>0</v>
          </cell>
          <cell r="AJ133">
            <v>38815</v>
          </cell>
          <cell r="AM133">
            <v>106</v>
          </cell>
          <cell r="AN133">
            <v>3</v>
          </cell>
          <cell r="AO133">
            <v>8</v>
          </cell>
          <cell r="AP133">
            <v>1</v>
          </cell>
          <cell r="AQ133" t="str">
            <v>NLS</v>
          </cell>
          <cell r="AR133" t="str">
            <v>NSW</v>
          </cell>
          <cell r="AS133" t="str">
            <v>S</v>
          </cell>
          <cell r="AT133" t="str">
            <v>PL</v>
          </cell>
          <cell r="AU133" t="str">
            <v>IT</v>
          </cell>
          <cell r="AV133" t="str">
            <v>SPLITLOAN</v>
          </cell>
          <cell r="AW133">
            <v>9001983</v>
          </cell>
          <cell r="AX133">
            <v>20</v>
          </cell>
          <cell r="AY133" t="str">
            <v>DLY</v>
          </cell>
          <cell r="AZ133" t="str">
            <v>N/A</v>
          </cell>
          <cell r="BA133">
            <v>0</v>
          </cell>
          <cell r="BB133">
            <v>0</v>
          </cell>
          <cell r="BC133">
            <v>0</v>
          </cell>
          <cell r="BF133" t="str">
            <v>POO</v>
          </cell>
          <cell r="BG133" t="str">
            <v>HLVR</v>
          </cell>
          <cell r="BH133" t="str">
            <v>NCM-W02</v>
          </cell>
        </row>
        <row r="134">
          <cell r="A134">
            <v>9002012</v>
          </cell>
          <cell r="B134">
            <v>1</v>
          </cell>
          <cell r="C134" t="str">
            <v>WMC</v>
          </cell>
          <cell r="D134" t="str">
            <v>HEA</v>
          </cell>
          <cell r="E134" t="str">
            <v>R</v>
          </cell>
          <cell r="F134" t="str">
            <v>NSW</v>
          </cell>
          <cell r="G134">
            <v>40003</v>
          </cell>
          <cell r="H134" t="str">
            <v>AFIG</v>
          </cell>
          <cell r="I134">
            <v>912</v>
          </cell>
          <cell r="J134" t="str">
            <v>WIZARD</v>
          </cell>
          <cell r="M134">
            <v>9002012</v>
          </cell>
          <cell r="N134">
            <v>38765</v>
          </cell>
          <cell r="O134">
            <v>3297</v>
          </cell>
          <cell r="P134" t="str">
            <v>DALEY R M</v>
          </cell>
          <cell r="Q134">
            <v>210000</v>
          </cell>
          <cell r="R134">
            <v>0</v>
          </cell>
          <cell r="S134">
            <v>210000</v>
          </cell>
          <cell r="T134">
            <v>150</v>
          </cell>
          <cell r="U134" t="str">
            <v>CondApproved</v>
          </cell>
          <cell r="V134">
            <v>701</v>
          </cell>
          <cell r="W134" t="str">
            <v>Confirm Fees</v>
          </cell>
          <cell r="X134">
            <v>38768</v>
          </cell>
          <cell r="Y134">
            <v>8.6999999999999993</v>
          </cell>
          <cell r="Z134">
            <v>0</v>
          </cell>
          <cell r="AA134">
            <v>0.49</v>
          </cell>
          <cell r="AB134">
            <v>9.19</v>
          </cell>
          <cell r="AC134">
            <v>1718.5</v>
          </cell>
          <cell r="AD134">
            <v>105</v>
          </cell>
          <cell r="AE134">
            <v>38806</v>
          </cell>
          <cell r="AI134">
            <v>0</v>
          </cell>
          <cell r="AJ134">
            <v>38837</v>
          </cell>
          <cell r="AM134">
            <v>106</v>
          </cell>
          <cell r="AN134">
            <v>3</v>
          </cell>
          <cell r="AO134">
            <v>30</v>
          </cell>
          <cell r="AP134">
            <v>1</v>
          </cell>
          <cell r="AQ134" t="str">
            <v>NLS</v>
          </cell>
          <cell r="AR134" t="str">
            <v>NSW</v>
          </cell>
          <cell r="AS134" t="str">
            <v>S</v>
          </cell>
          <cell r="AT134" t="str">
            <v>PL</v>
          </cell>
          <cell r="AU134" t="str">
            <v>IT</v>
          </cell>
          <cell r="AV134" t="str">
            <v>SPLITLOAN</v>
          </cell>
          <cell r="AW134">
            <v>9002012</v>
          </cell>
          <cell r="AX134">
            <v>30</v>
          </cell>
          <cell r="AY134" t="str">
            <v>DLY</v>
          </cell>
          <cell r="AZ134" t="str">
            <v>N/A</v>
          </cell>
          <cell r="BA134">
            <v>0</v>
          </cell>
          <cell r="BB134">
            <v>0</v>
          </cell>
          <cell r="BC134">
            <v>0</v>
          </cell>
          <cell r="BF134" t="str">
            <v>POO</v>
          </cell>
          <cell r="BG134" t="str">
            <v>HLVR</v>
          </cell>
          <cell r="BH134" t="str">
            <v>NCM-W02</v>
          </cell>
        </row>
        <row r="135">
          <cell r="A135">
            <v>9002119</v>
          </cell>
          <cell r="B135">
            <v>1</v>
          </cell>
          <cell r="C135" t="str">
            <v>WMC</v>
          </cell>
          <cell r="D135" t="str">
            <v>PAY</v>
          </cell>
          <cell r="E135" t="str">
            <v>R</v>
          </cell>
          <cell r="F135" t="str">
            <v>NSW</v>
          </cell>
          <cell r="G135">
            <v>40003</v>
          </cell>
          <cell r="H135" t="str">
            <v>AFIG</v>
          </cell>
          <cell r="I135">
            <v>912</v>
          </cell>
          <cell r="J135" t="str">
            <v>WIZARD</v>
          </cell>
          <cell r="M135">
            <v>9002119</v>
          </cell>
          <cell r="N135">
            <v>38790</v>
          </cell>
          <cell r="O135">
            <v>3461</v>
          </cell>
          <cell r="P135" t="str">
            <v>FORRESTER J C</v>
          </cell>
          <cell r="Q135">
            <v>350000</v>
          </cell>
          <cell r="R135">
            <v>0</v>
          </cell>
          <cell r="S135">
            <v>350000</v>
          </cell>
          <cell r="T135">
            <v>150</v>
          </cell>
          <cell r="U135" t="str">
            <v>CondApproved</v>
          </cell>
          <cell r="V135">
            <v>701</v>
          </cell>
          <cell r="W135" t="str">
            <v>Confirm Fees</v>
          </cell>
          <cell r="X135">
            <v>38791</v>
          </cell>
          <cell r="Y135">
            <v>7.55</v>
          </cell>
          <cell r="Z135">
            <v>0</v>
          </cell>
          <cell r="AA135">
            <v>0.49</v>
          </cell>
          <cell r="AB135">
            <v>8.0399999999999991</v>
          </cell>
          <cell r="AC135">
            <v>2577.94</v>
          </cell>
          <cell r="AD135">
            <v>100</v>
          </cell>
          <cell r="AE135">
            <v>38817</v>
          </cell>
          <cell r="AI135">
            <v>0</v>
          </cell>
          <cell r="AJ135">
            <v>38847</v>
          </cell>
          <cell r="AM135">
            <v>106</v>
          </cell>
          <cell r="AN135">
            <v>4</v>
          </cell>
          <cell r="AO135">
            <v>10</v>
          </cell>
          <cell r="AP135">
            <v>1</v>
          </cell>
          <cell r="AQ135" t="str">
            <v>NLS</v>
          </cell>
          <cell r="AR135" t="str">
            <v>NSW</v>
          </cell>
          <cell r="AS135" t="str">
            <v>S</v>
          </cell>
          <cell r="AT135" t="str">
            <v>PL</v>
          </cell>
          <cell r="AU135" t="str">
            <v>IT</v>
          </cell>
          <cell r="AV135" t="str">
            <v>SPLITLOAN</v>
          </cell>
          <cell r="AW135">
            <v>9002119</v>
          </cell>
          <cell r="AX135">
            <v>30</v>
          </cell>
          <cell r="AY135" t="str">
            <v>DLY</v>
          </cell>
          <cell r="AZ135" t="str">
            <v>N/A</v>
          </cell>
          <cell r="BA135">
            <v>0</v>
          </cell>
          <cell r="BB135">
            <v>0</v>
          </cell>
          <cell r="BC135">
            <v>0</v>
          </cell>
          <cell r="BF135" t="str">
            <v>POO</v>
          </cell>
          <cell r="BG135" t="str">
            <v>HLVR</v>
          </cell>
          <cell r="BH135" t="str">
            <v>NCM-W02</v>
          </cell>
        </row>
        <row r="136">
          <cell r="A136">
            <v>9002127</v>
          </cell>
          <cell r="B136">
            <v>1</v>
          </cell>
          <cell r="C136" t="str">
            <v>WMC</v>
          </cell>
          <cell r="D136" t="str">
            <v>NLA</v>
          </cell>
          <cell r="E136" t="str">
            <v>R</v>
          </cell>
          <cell r="F136" t="str">
            <v>NSW</v>
          </cell>
          <cell r="G136">
            <v>40003</v>
          </cell>
          <cell r="H136" t="str">
            <v>AFIG</v>
          </cell>
          <cell r="I136">
            <v>40096</v>
          </cell>
          <cell r="J136" t="str">
            <v>YHL (H/O) SPP</v>
          </cell>
          <cell r="M136">
            <v>9002127</v>
          </cell>
          <cell r="N136">
            <v>38791</v>
          </cell>
          <cell r="O136">
            <v>3475</v>
          </cell>
          <cell r="P136" t="str">
            <v>LOI V T</v>
          </cell>
          <cell r="Q136">
            <v>285000</v>
          </cell>
          <cell r="R136">
            <v>0</v>
          </cell>
          <cell r="S136">
            <v>285000</v>
          </cell>
          <cell r="T136">
            <v>150</v>
          </cell>
          <cell r="U136" t="str">
            <v>CondApproved</v>
          </cell>
          <cell r="V136">
            <v>701</v>
          </cell>
          <cell r="W136" t="str">
            <v>Confirm Fees</v>
          </cell>
          <cell r="X136">
            <v>38831</v>
          </cell>
          <cell r="Y136">
            <v>8.8000000000000007</v>
          </cell>
          <cell r="Z136">
            <v>1.25</v>
          </cell>
          <cell r="AA136">
            <v>1.24</v>
          </cell>
          <cell r="AB136">
            <v>10.039999999999999</v>
          </cell>
          <cell r="AC136">
            <v>2509.5100000000002</v>
          </cell>
          <cell r="AD136">
            <v>95</v>
          </cell>
          <cell r="AE136">
            <v>38820</v>
          </cell>
          <cell r="AI136">
            <v>0</v>
          </cell>
          <cell r="AJ136">
            <v>38850</v>
          </cell>
          <cell r="AM136">
            <v>106</v>
          </cell>
          <cell r="AN136">
            <v>4</v>
          </cell>
          <cell r="AO136">
            <v>13</v>
          </cell>
          <cell r="AP136">
            <v>1</v>
          </cell>
          <cell r="AQ136" t="str">
            <v>NLS</v>
          </cell>
          <cell r="AR136" t="str">
            <v>NSW</v>
          </cell>
          <cell r="AS136" t="str">
            <v>S</v>
          </cell>
          <cell r="AT136" t="str">
            <v>PL</v>
          </cell>
          <cell r="AU136" t="str">
            <v>IT</v>
          </cell>
          <cell r="AV136" t="str">
            <v>SPLITLOAN</v>
          </cell>
          <cell r="AW136">
            <v>9002127</v>
          </cell>
          <cell r="AX136">
            <v>30</v>
          </cell>
          <cell r="AY136" t="str">
            <v>DLY</v>
          </cell>
          <cell r="AZ136" t="str">
            <v>N/A</v>
          </cell>
          <cell r="BA136">
            <v>0</v>
          </cell>
          <cell r="BB136">
            <v>0</v>
          </cell>
          <cell r="BC136">
            <v>0</v>
          </cell>
          <cell r="BF136" t="str">
            <v>PIP</v>
          </cell>
          <cell r="BG136" t="str">
            <v>Near Prime</v>
          </cell>
          <cell r="BH136" t="str">
            <v>NCM-W06</v>
          </cell>
        </row>
        <row r="137">
          <cell r="A137">
            <v>9002217</v>
          </cell>
          <cell r="B137">
            <v>1</v>
          </cell>
          <cell r="C137" t="str">
            <v>WMC</v>
          </cell>
          <cell r="D137" t="str">
            <v>NLA</v>
          </cell>
          <cell r="E137" t="str">
            <v>R</v>
          </cell>
          <cell r="F137" t="str">
            <v>SA</v>
          </cell>
          <cell r="G137">
            <v>40003</v>
          </cell>
          <cell r="H137" t="str">
            <v>AFIG</v>
          </cell>
          <cell r="I137">
            <v>40086</v>
          </cell>
          <cell r="J137" t="str">
            <v>UNIQUE LOANS</v>
          </cell>
          <cell r="M137">
            <v>9002217</v>
          </cell>
          <cell r="N137">
            <v>38811</v>
          </cell>
          <cell r="O137">
            <v>3613</v>
          </cell>
          <cell r="P137" t="str">
            <v>GARILLI M</v>
          </cell>
          <cell r="Q137">
            <v>654400</v>
          </cell>
          <cell r="R137">
            <v>0</v>
          </cell>
          <cell r="S137">
            <v>654400</v>
          </cell>
          <cell r="T137">
            <v>150</v>
          </cell>
          <cell r="U137" t="str">
            <v>CondApproved</v>
          </cell>
          <cell r="V137">
            <v>701</v>
          </cell>
          <cell r="W137" t="str">
            <v>Confirm Fees</v>
          </cell>
          <cell r="X137">
            <v>38839</v>
          </cell>
          <cell r="Y137">
            <v>8.8000000000000007</v>
          </cell>
          <cell r="Z137">
            <v>1.25</v>
          </cell>
          <cell r="AA137">
            <v>0</v>
          </cell>
          <cell r="AB137">
            <v>8.8000000000000007</v>
          </cell>
          <cell r="AC137">
            <v>5171.55</v>
          </cell>
          <cell r="AD137">
            <v>93.15</v>
          </cell>
          <cell r="AE137">
            <v>38835</v>
          </cell>
          <cell r="AI137">
            <v>0</v>
          </cell>
          <cell r="AJ137">
            <v>38865</v>
          </cell>
          <cell r="AM137">
            <v>106</v>
          </cell>
          <cell r="AN137">
            <v>4</v>
          </cell>
          <cell r="AO137">
            <v>28</v>
          </cell>
          <cell r="AP137">
            <v>1</v>
          </cell>
          <cell r="AQ137" t="str">
            <v>NLS</v>
          </cell>
          <cell r="AR137" t="str">
            <v>NSW</v>
          </cell>
          <cell r="AS137" t="str">
            <v>S</v>
          </cell>
          <cell r="AT137" t="str">
            <v>PL</v>
          </cell>
          <cell r="AU137" t="str">
            <v>IT</v>
          </cell>
          <cell r="AV137" t="str">
            <v>SPLITLOAN</v>
          </cell>
          <cell r="AW137" t="str">
            <v>-</v>
          </cell>
          <cell r="AX137">
            <v>30</v>
          </cell>
          <cell r="AY137" t="str">
            <v>DLY</v>
          </cell>
          <cell r="AZ137" t="str">
            <v>N/A</v>
          </cell>
          <cell r="BA137">
            <v>0</v>
          </cell>
          <cell r="BB137">
            <v>0</v>
          </cell>
          <cell r="BC137">
            <v>0</v>
          </cell>
          <cell r="BF137" t="str">
            <v>ROO</v>
          </cell>
          <cell r="BG137" t="str">
            <v>Near Prime</v>
          </cell>
          <cell r="BH137" t="str">
            <v>NCM-W06</v>
          </cell>
        </row>
        <row r="138">
          <cell r="A138">
            <v>9002299</v>
          </cell>
          <cell r="B138">
            <v>1</v>
          </cell>
          <cell r="C138" t="str">
            <v>WMC</v>
          </cell>
          <cell r="D138" t="str">
            <v>NLA</v>
          </cell>
          <cell r="E138" t="str">
            <v>R</v>
          </cell>
          <cell r="F138" t="str">
            <v>SA</v>
          </cell>
          <cell r="G138">
            <v>40003</v>
          </cell>
          <cell r="H138" t="str">
            <v>AFIG</v>
          </cell>
          <cell r="I138">
            <v>40086</v>
          </cell>
          <cell r="J138" t="str">
            <v>UNIQUE LOANS</v>
          </cell>
          <cell r="M138">
            <v>9002299</v>
          </cell>
          <cell r="N138">
            <v>38839</v>
          </cell>
          <cell r="O138">
            <v>3752</v>
          </cell>
          <cell r="P138" t="str">
            <v>GARILLI INVEST</v>
          </cell>
          <cell r="Q138">
            <v>266000</v>
          </cell>
          <cell r="R138">
            <v>0</v>
          </cell>
          <cell r="S138">
            <v>266000</v>
          </cell>
          <cell r="T138">
            <v>150</v>
          </cell>
          <cell r="U138" t="str">
            <v>CondApproved</v>
          </cell>
          <cell r="V138">
            <v>701</v>
          </cell>
          <cell r="W138" t="str">
            <v>Confirm Fees</v>
          </cell>
          <cell r="X138">
            <v>38839</v>
          </cell>
          <cell r="Y138">
            <v>8.8000000000000007</v>
          </cell>
          <cell r="Z138">
            <v>1.25</v>
          </cell>
          <cell r="AA138">
            <v>0</v>
          </cell>
          <cell r="AB138">
            <v>8.8000000000000007</v>
          </cell>
          <cell r="AC138">
            <v>2102.13</v>
          </cell>
          <cell r="AD138">
            <v>95</v>
          </cell>
          <cell r="AE138">
            <v>38858</v>
          </cell>
          <cell r="AI138">
            <v>0</v>
          </cell>
          <cell r="AJ138">
            <v>38889</v>
          </cell>
          <cell r="AM138">
            <v>106</v>
          </cell>
          <cell r="AN138">
            <v>5</v>
          </cell>
          <cell r="AO138">
            <v>21</v>
          </cell>
          <cell r="AP138">
            <v>5</v>
          </cell>
          <cell r="AQ138" t="str">
            <v>GADENS    (VIC)</v>
          </cell>
          <cell r="AR138" t="str">
            <v>VIC</v>
          </cell>
          <cell r="AS138" t="str">
            <v>S</v>
          </cell>
          <cell r="AT138" t="str">
            <v>PL</v>
          </cell>
          <cell r="AU138" t="str">
            <v>IT</v>
          </cell>
          <cell r="AV138" t="str">
            <v>SPLITLOAN</v>
          </cell>
          <cell r="AW138">
            <v>9002299</v>
          </cell>
          <cell r="AX138">
            <v>30</v>
          </cell>
          <cell r="AY138" t="str">
            <v>DLY</v>
          </cell>
          <cell r="AZ138" t="str">
            <v>N/A</v>
          </cell>
          <cell r="BA138">
            <v>0</v>
          </cell>
          <cell r="BB138">
            <v>0</v>
          </cell>
          <cell r="BC138">
            <v>0</v>
          </cell>
          <cell r="BF138" t="str">
            <v>ROO</v>
          </cell>
          <cell r="BG138" t="str">
            <v>Near Prime</v>
          </cell>
          <cell r="BH138" t="str">
            <v>NCM-W06</v>
          </cell>
        </row>
        <row r="139">
          <cell r="A139">
            <v>9002426</v>
          </cell>
          <cell r="B139">
            <v>1</v>
          </cell>
          <cell r="C139" t="str">
            <v>WMC</v>
          </cell>
          <cell r="D139" t="str">
            <v>NLA</v>
          </cell>
          <cell r="E139" t="str">
            <v>R</v>
          </cell>
          <cell r="F139" t="str">
            <v>NSW</v>
          </cell>
          <cell r="G139">
            <v>40003</v>
          </cell>
          <cell r="H139" t="str">
            <v>AFIG</v>
          </cell>
          <cell r="I139">
            <v>40096</v>
          </cell>
          <cell r="J139" t="str">
            <v>YHL (H/O) SPP</v>
          </cell>
          <cell r="M139">
            <v>9002426</v>
          </cell>
          <cell r="N139">
            <v>38905</v>
          </cell>
          <cell r="O139">
            <v>1883</v>
          </cell>
          <cell r="P139" t="str">
            <v>TAYLOR J</v>
          </cell>
          <cell r="Q139">
            <v>247000</v>
          </cell>
          <cell r="R139">
            <v>0</v>
          </cell>
          <cell r="S139">
            <v>247000</v>
          </cell>
          <cell r="T139">
            <v>200</v>
          </cell>
          <cell r="U139" t="str">
            <v>Approved</v>
          </cell>
          <cell r="V139">
            <v>100</v>
          </cell>
          <cell r="W139" t="str">
            <v>MPA Confirmed To OM</v>
          </cell>
          <cell r="X139">
            <v>38561</v>
          </cell>
          <cell r="Y139">
            <v>7.34</v>
          </cell>
          <cell r="Z139">
            <v>1.25</v>
          </cell>
          <cell r="AA139">
            <v>1.9</v>
          </cell>
          <cell r="AB139">
            <v>9.24</v>
          </cell>
          <cell r="AC139">
            <v>2540.63</v>
          </cell>
          <cell r="AD139">
            <v>95</v>
          </cell>
          <cell r="AE139">
            <v>38592</v>
          </cell>
          <cell r="AI139">
            <v>0</v>
          </cell>
          <cell r="AJ139">
            <v>38952</v>
          </cell>
          <cell r="AM139">
            <v>106</v>
          </cell>
          <cell r="AN139">
            <v>7</v>
          </cell>
          <cell r="AO139">
            <v>23</v>
          </cell>
          <cell r="AP139">
            <v>1</v>
          </cell>
          <cell r="AQ139" t="str">
            <v>NLS</v>
          </cell>
          <cell r="AR139" t="str">
            <v>NSW</v>
          </cell>
          <cell r="AS139" t="str">
            <v>S</v>
          </cell>
          <cell r="AT139" t="str">
            <v>PL</v>
          </cell>
          <cell r="AU139" t="str">
            <v>IT</v>
          </cell>
          <cell r="AV139" t="str">
            <v>SPLITLOAN</v>
          </cell>
          <cell r="AW139">
            <v>9002426</v>
          </cell>
          <cell r="AX139">
            <v>25</v>
          </cell>
          <cell r="AY139" t="str">
            <v>DLY</v>
          </cell>
          <cell r="AZ139" t="str">
            <v>N/A</v>
          </cell>
          <cell r="BA139">
            <v>0</v>
          </cell>
          <cell r="BB139">
            <v>0</v>
          </cell>
          <cell r="BC139">
            <v>0</v>
          </cell>
          <cell r="BF139" t="str">
            <v>PIP</v>
          </cell>
          <cell r="BG139" t="str">
            <v>Near Prime</v>
          </cell>
          <cell r="BH139" t="str">
            <v>NCM-W06</v>
          </cell>
        </row>
        <row r="140">
          <cell r="A140">
            <v>9001145</v>
          </cell>
          <cell r="B140">
            <v>1</v>
          </cell>
          <cell r="C140" t="str">
            <v>WMC</v>
          </cell>
          <cell r="D140" t="str">
            <v>NLA</v>
          </cell>
          <cell r="E140" t="str">
            <v>W</v>
          </cell>
          <cell r="F140" t="str">
            <v>QLD</v>
          </cell>
          <cell r="G140">
            <v>40000</v>
          </cell>
          <cell r="H140" t="str">
            <v>MOBIUS</v>
          </cell>
          <cell r="I140">
            <v>40065</v>
          </cell>
          <cell r="J140" t="str">
            <v>PIONEER</v>
          </cell>
          <cell r="M140">
            <v>9001145</v>
          </cell>
          <cell r="N140">
            <v>38636</v>
          </cell>
          <cell r="O140">
            <v>1883</v>
          </cell>
          <cell r="P140" t="str">
            <v>TAYLOR J</v>
          </cell>
          <cell r="Q140">
            <v>247000</v>
          </cell>
          <cell r="R140">
            <v>0</v>
          </cell>
          <cell r="S140">
            <v>247000</v>
          </cell>
          <cell r="T140">
            <v>200</v>
          </cell>
          <cell r="U140" t="str">
            <v>Approved</v>
          </cell>
          <cell r="V140">
            <v>100</v>
          </cell>
          <cell r="W140" t="str">
            <v>MPA Confirmed To OM</v>
          </cell>
          <cell r="X140">
            <v>38561</v>
          </cell>
          <cell r="Y140">
            <v>7.34</v>
          </cell>
          <cell r="Z140">
            <v>1.25</v>
          </cell>
          <cell r="AA140">
            <v>1.9</v>
          </cell>
          <cell r="AB140">
            <v>9.24</v>
          </cell>
          <cell r="AC140">
            <v>2540.63</v>
          </cell>
          <cell r="AD140">
            <v>95</v>
          </cell>
          <cell r="AE140">
            <v>38592</v>
          </cell>
          <cell r="AI140">
            <v>0</v>
          </cell>
          <cell r="AJ140">
            <v>38623</v>
          </cell>
          <cell r="AM140">
            <v>105</v>
          </cell>
          <cell r="AN140">
            <v>8</v>
          </cell>
          <cell r="AO140">
            <v>28</v>
          </cell>
          <cell r="AP140">
            <v>5</v>
          </cell>
          <cell r="AQ140" t="str">
            <v>GADENS    (VIC)</v>
          </cell>
          <cell r="AR140" t="str">
            <v>VIC</v>
          </cell>
          <cell r="AS140" t="str">
            <v>S</v>
          </cell>
          <cell r="AT140" t="str">
            <v>PL</v>
          </cell>
          <cell r="AU140" t="str">
            <v>IT</v>
          </cell>
          <cell r="AV140" t="str">
            <v>SPLITLOAN</v>
          </cell>
          <cell r="AW140">
            <v>9001145</v>
          </cell>
          <cell r="AX140">
            <v>15</v>
          </cell>
          <cell r="AY140" t="str">
            <v>DLY</v>
          </cell>
          <cell r="AZ140" t="str">
            <v>N/A</v>
          </cell>
          <cell r="BA140">
            <v>0</v>
          </cell>
          <cell r="BB140">
            <v>0</v>
          </cell>
          <cell r="BC140">
            <v>0</v>
          </cell>
          <cell r="BF140" t="str">
            <v>ROO</v>
          </cell>
          <cell r="BG140" t="str">
            <v>Near Prime</v>
          </cell>
          <cell r="BH140" t="str">
            <v>NCM-W06</v>
          </cell>
        </row>
        <row r="141">
          <cell r="A141">
            <v>9001268</v>
          </cell>
          <cell r="B141">
            <v>1</v>
          </cell>
          <cell r="D141" t="str">
            <v>NLA</v>
          </cell>
          <cell r="E141" t="str">
            <v>W</v>
          </cell>
          <cell r="F141" t="str">
            <v>QLD</v>
          </cell>
          <cell r="G141">
            <v>40000</v>
          </cell>
          <cell r="H141" t="str">
            <v>MOBIUS</v>
          </cell>
          <cell r="I141">
            <v>40065</v>
          </cell>
          <cell r="J141" t="str">
            <v>PIONEER</v>
          </cell>
          <cell r="M141">
            <v>9001268</v>
          </cell>
          <cell r="N141">
            <v>38708</v>
          </cell>
          <cell r="O141">
            <v>2075</v>
          </cell>
          <cell r="P141" t="str">
            <v>CALLARD P</v>
          </cell>
          <cell r="Q141">
            <v>375250</v>
          </cell>
          <cell r="R141">
            <v>0</v>
          </cell>
          <cell r="S141">
            <v>375250</v>
          </cell>
          <cell r="T141">
            <v>200</v>
          </cell>
          <cell r="U141" t="str">
            <v>Approved</v>
          </cell>
          <cell r="V141">
            <v>100</v>
          </cell>
          <cell r="W141" t="str">
            <v>MPA Confirmed To OM</v>
          </cell>
          <cell r="X141">
            <v>38582</v>
          </cell>
          <cell r="Y141">
            <v>7.34</v>
          </cell>
          <cell r="Z141">
            <v>1.25</v>
          </cell>
          <cell r="AA141">
            <v>1.9</v>
          </cell>
          <cell r="AB141">
            <v>9.24</v>
          </cell>
          <cell r="AC141">
            <v>3084.37</v>
          </cell>
          <cell r="AD141">
            <v>95</v>
          </cell>
          <cell r="AE141">
            <v>38613</v>
          </cell>
          <cell r="AI141">
            <v>0</v>
          </cell>
          <cell r="AJ141">
            <v>38643</v>
          </cell>
          <cell r="AM141">
            <v>105</v>
          </cell>
          <cell r="AN141">
            <v>9</v>
          </cell>
          <cell r="AO141">
            <v>18</v>
          </cell>
          <cell r="AP141">
            <v>10</v>
          </cell>
          <cell r="AQ141" t="str">
            <v>GADENS (QLD)</v>
          </cell>
          <cell r="AR141" t="str">
            <v>QLD</v>
          </cell>
          <cell r="AS141" t="str">
            <v>S</v>
          </cell>
          <cell r="AT141" t="str">
            <v>PL</v>
          </cell>
          <cell r="AU141" t="str">
            <v>IT</v>
          </cell>
          <cell r="AV141" t="str">
            <v>SPLITLOAN</v>
          </cell>
          <cell r="AW141">
            <v>9001268</v>
          </cell>
          <cell r="AX141">
            <v>30</v>
          </cell>
          <cell r="AY141" t="str">
            <v>DLY</v>
          </cell>
          <cell r="AZ141" t="str">
            <v>N/A</v>
          </cell>
          <cell r="BA141">
            <v>0</v>
          </cell>
          <cell r="BB141">
            <v>0</v>
          </cell>
          <cell r="BC141">
            <v>0</v>
          </cell>
          <cell r="BF141" t="str">
            <v>POO</v>
          </cell>
          <cell r="BG141" t="str">
            <v>Near Prime</v>
          </cell>
          <cell r="BH141" t="str">
            <v>NCM-W06</v>
          </cell>
        </row>
        <row r="142">
          <cell r="A142">
            <v>9001293</v>
          </cell>
          <cell r="B142">
            <v>1</v>
          </cell>
          <cell r="D142" t="str">
            <v>ELO</v>
          </cell>
          <cell r="E142" t="str">
            <v>W</v>
          </cell>
          <cell r="F142" t="str">
            <v>NSW</v>
          </cell>
          <cell r="G142">
            <v>40000</v>
          </cell>
          <cell r="H142" t="str">
            <v>MOBIUS</v>
          </cell>
          <cell r="I142">
            <v>49000</v>
          </cell>
          <cell r="J142" t="str">
            <v>LAWTEAL</v>
          </cell>
          <cell r="M142">
            <v>9001293</v>
          </cell>
          <cell r="N142">
            <v>38653</v>
          </cell>
          <cell r="O142">
            <v>2120</v>
          </cell>
          <cell r="P142" t="str">
            <v>DIAMANDIS I</v>
          </cell>
          <cell r="Q142">
            <v>630000</v>
          </cell>
          <cell r="R142">
            <v>0</v>
          </cell>
          <cell r="S142">
            <v>630000</v>
          </cell>
          <cell r="T142">
            <v>200</v>
          </cell>
          <cell r="U142" t="str">
            <v>Approved</v>
          </cell>
          <cell r="V142">
            <v>100</v>
          </cell>
          <cell r="W142" t="str">
            <v>MPA Confirmed To OM</v>
          </cell>
          <cell r="X142">
            <v>38587</v>
          </cell>
          <cell r="Y142">
            <v>8</v>
          </cell>
          <cell r="Z142">
            <v>0</v>
          </cell>
          <cell r="AA142">
            <v>0.75</v>
          </cell>
          <cell r="AB142">
            <v>8.75</v>
          </cell>
          <cell r="AC142">
            <v>4593.75</v>
          </cell>
          <cell r="AD142">
            <v>70</v>
          </cell>
          <cell r="AE142">
            <v>38618</v>
          </cell>
          <cell r="AI142">
            <v>0</v>
          </cell>
          <cell r="AJ142">
            <v>38648</v>
          </cell>
          <cell r="AM142">
            <v>105</v>
          </cell>
          <cell r="AN142">
            <v>9</v>
          </cell>
          <cell r="AO142">
            <v>23</v>
          </cell>
          <cell r="AP142">
            <v>7</v>
          </cell>
          <cell r="AQ142" t="str">
            <v>KREMNIZER &amp; CO</v>
          </cell>
          <cell r="AR142" t="str">
            <v>NSW</v>
          </cell>
          <cell r="AS142" t="str">
            <v>S</v>
          </cell>
          <cell r="AT142" t="str">
            <v>PL</v>
          </cell>
          <cell r="AU142" t="str">
            <v>IT</v>
          </cell>
          <cell r="AV142" t="str">
            <v>SPLITLOAN</v>
          </cell>
          <cell r="AW142">
            <v>9001293</v>
          </cell>
          <cell r="AX142">
            <v>1</v>
          </cell>
          <cell r="AY142" t="str">
            <v>DLY</v>
          </cell>
          <cell r="AZ142" t="str">
            <v>N/A</v>
          </cell>
          <cell r="BA142">
            <v>0</v>
          </cell>
          <cell r="BB142">
            <v>0</v>
          </cell>
          <cell r="BC142">
            <v>0</v>
          </cell>
          <cell r="BF142" t="str">
            <v>BIP</v>
          </cell>
          <cell r="BG142" t="str">
            <v>Lawteal Equity Loan</v>
          </cell>
          <cell r="BH142" t="str">
            <v>NCM-W05</v>
          </cell>
        </row>
        <row r="143">
          <cell r="A143">
            <v>9001342</v>
          </cell>
          <cell r="B143">
            <v>1</v>
          </cell>
          <cell r="C143" t="str">
            <v>WMC</v>
          </cell>
          <cell r="D143" t="str">
            <v>ELO</v>
          </cell>
          <cell r="E143" t="str">
            <v>W</v>
          </cell>
          <cell r="F143" t="str">
            <v>NSW</v>
          </cell>
          <cell r="G143">
            <v>40000</v>
          </cell>
          <cell r="H143" t="str">
            <v>MOBIUS</v>
          </cell>
          <cell r="I143">
            <v>49000</v>
          </cell>
          <cell r="J143" t="str">
            <v>LAWTEAL</v>
          </cell>
          <cell r="M143">
            <v>9001342</v>
          </cell>
          <cell r="N143">
            <v>38729</v>
          </cell>
          <cell r="O143">
            <v>2196</v>
          </cell>
          <cell r="P143" t="str">
            <v>TAHA M</v>
          </cell>
          <cell r="Q143">
            <v>243000</v>
          </cell>
          <cell r="R143">
            <v>0</v>
          </cell>
          <cell r="S143">
            <v>243000</v>
          </cell>
          <cell r="T143">
            <v>200</v>
          </cell>
          <cell r="U143" t="str">
            <v>Approved</v>
          </cell>
          <cell r="V143">
            <v>100</v>
          </cell>
          <cell r="W143" t="str">
            <v>MPA Confirmed To OM</v>
          </cell>
          <cell r="X143">
            <v>38595</v>
          </cell>
          <cell r="Y143">
            <v>8</v>
          </cell>
          <cell r="Z143">
            <v>0</v>
          </cell>
          <cell r="AA143">
            <v>1.75</v>
          </cell>
          <cell r="AB143">
            <v>9.75</v>
          </cell>
          <cell r="AC143">
            <v>1974.38</v>
          </cell>
          <cell r="AD143">
            <v>64.8</v>
          </cell>
          <cell r="AE143">
            <v>38625</v>
          </cell>
          <cell r="AI143">
            <v>0</v>
          </cell>
          <cell r="AJ143">
            <v>38655</v>
          </cell>
          <cell r="AM143">
            <v>105</v>
          </cell>
          <cell r="AN143">
            <v>9</v>
          </cell>
          <cell r="AO143">
            <v>30</v>
          </cell>
          <cell r="AP143">
            <v>7</v>
          </cell>
          <cell r="AQ143" t="str">
            <v>KREMNIZER &amp; CO</v>
          </cell>
          <cell r="AR143" t="str">
            <v>NSW</v>
          </cell>
          <cell r="AS143" t="str">
            <v>S</v>
          </cell>
          <cell r="AT143" t="str">
            <v>PL</v>
          </cell>
          <cell r="AU143" t="str">
            <v>IT</v>
          </cell>
          <cell r="AV143" t="str">
            <v>SPLITLOAN</v>
          </cell>
          <cell r="AW143">
            <v>9001342</v>
          </cell>
          <cell r="AX143">
            <v>1</v>
          </cell>
          <cell r="AY143" t="str">
            <v>DLY</v>
          </cell>
          <cell r="AZ143" t="str">
            <v>N/A</v>
          </cell>
          <cell r="BA143">
            <v>0</v>
          </cell>
          <cell r="BB143">
            <v>0</v>
          </cell>
          <cell r="BC143">
            <v>0</v>
          </cell>
          <cell r="BF143" t="str">
            <v>BIP</v>
          </cell>
          <cell r="BG143" t="str">
            <v>Lawteal Equity Loan</v>
          </cell>
          <cell r="BH143" t="str">
            <v>NCM-W05</v>
          </cell>
        </row>
        <row r="144">
          <cell r="A144">
            <v>9001415</v>
          </cell>
          <cell r="B144">
            <v>1</v>
          </cell>
          <cell r="D144" t="str">
            <v>ELO</v>
          </cell>
          <cell r="E144" t="str">
            <v>W</v>
          </cell>
          <cell r="F144" t="str">
            <v>NSW</v>
          </cell>
          <cell r="G144">
            <v>40000</v>
          </cell>
          <cell r="H144" t="str">
            <v>MOBIUS</v>
          </cell>
          <cell r="I144">
            <v>49000</v>
          </cell>
          <cell r="J144" t="str">
            <v>LAWTEAL</v>
          </cell>
          <cell r="M144">
            <v>9001415</v>
          </cell>
          <cell r="N144">
            <v>38695</v>
          </cell>
          <cell r="O144">
            <v>2315</v>
          </cell>
          <cell r="P144" t="str">
            <v>VITAZ L</v>
          </cell>
          <cell r="Q144">
            <v>455000</v>
          </cell>
          <cell r="R144">
            <v>0</v>
          </cell>
          <cell r="S144">
            <v>455000</v>
          </cell>
          <cell r="T144">
            <v>200</v>
          </cell>
          <cell r="U144" t="str">
            <v>Approved</v>
          </cell>
          <cell r="V144">
            <v>100</v>
          </cell>
          <cell r="W144" t="str">
            <v>MPA Confirmed To OM</v>
          </cell>
          <cell r="X144">
            <v>38607</v>
          </cell>
          <cell r="Y144">
            <v>8</v>
          </cell>
          <cell r="Z144">
            <v>0</v>
          </cell>
          <cell r="AA144">
            <v>1.75</v>
          </cell>
          <cell r="AB144">
            <v>9.75</v>
          </cell>
          <cell r="AC144">
            <v>3696.88</v>
          </cell>
          <cell r="AD144">
            <v>65</v>
          </cell>
          <cell r="AE144">
            <v>38637</v>
          </cell>
          <cell r="AI144">
            <v>0</v>
          </cell>
          <cell r="AJ144">
            <v>38668</v>
          </cell>
          <cell r="AM144">
            <v>105</v>
          </cell>
          <cell r="AN144">
            <v>10</v>
          </cell>
          <cell r="AO144">
            <v>12</v>
          </cell>
          <cell r="AP144">
            <v>7</v>
          </cell>
          <cell r="AQ144" t="str">
            <v>KREMNIZER &amp; CO</v>
          </cell>
          <cell r="AR144" t="str">
            <v>NSW</v>
          </cell>
          <cell r="AS144" t="str">
            <v>S</v>
          </cell>
          <cell r="AT144" t="str">
            <v>PL</v>
          </cell>
          <cell r="AU144" t="str">
            <v>IT</v>
          </cell>
          <cell r="AV144" t="str">
            <v>SPLITLOAN</v>
          </cell>
          <cell r="AW144">
            <v>9001415</v>
          </cell>
          <cell r="AX144">
            <v>1</v>
          </cell>
          <cell r="AY144" t="str">
            <v>DLY</v>
          </cell>
          <cell r="AZ144" t="str">
            <v>N/A</v>
          </cell>
          <cell r="BA144">
            <v>0</v>
          </cell>
          <cell r="BB144">
            <v>0</v>
          </cell>
          <cell r="BC144">
            <v>0</v>
          </cell>
          <cell r="BF144" t="str">
            <v>BIP</v>
          </cell>
          <cell r="BG144" t="str">
            <v>Lawteal Equity Loan</v>
          </cell>
          <cell r="BH144" t="str">
            <v>NCM-W05</v>
          </cell>
        </row>
        <row r="145">
          <cell r="A145">
            <v>9001416</v>
          </cell>
          <cell r="B145">
            <v>1</v>
          </cell>
          <cell r="D145" t="str">
            <v>ELO</v>
          </cell>
          <cell r="E145" t="str">
            <v>W</v>
          </cell>
          <cell r="F145" t="str">
            <v>NSW</v>
          </cell>
          <cell r="G145">
            <v>40000</v>
          </cell>
          <cell r="H145" t="str">
            <v>MOBIUS</v>
          </cell>
          <cell r="I145">
            <v>49000</v>
          </cell>
          <cell r="J145" t="str">
            <v>LAWTEAL</v>
          </cell>
          <cell r="M145">
            <v>9001416</v>
          </cell>
          <cell r="N145">
            <v>38693</v>
          </cell>
          <cell r="O145">
            <v>2317</v>
          </cell>
          <cell r="P145" t="str">
            <v>VANDENHEUVEL PH</v>
          </cell>
          <cell r="Q145">
            <v>186000</v>
          </cell>
          <cell r="R145">
            <v>0</v>
          </cell>
          <cell r="S145">
            <v>186000</v>
          </cell>
          <cell r="T145">
            <v>200</v>
          </cell>
          <cell r="U145" t="str">
            <v>Approved</v>
          </cell>
          <cell r="V145">
            <v>100</v>
          </cell>
          <cell r="W145" t="str">
            <v>MPA Confirmed To OM</v>
          </cell>
          <cell r="X145">
            <v>38607</v>
          </cell>
          <cell r="Y145">
            <v>8</v>
          </cell>
          <cell r="Z145">
            <v>0</v>
          </cell>
          <cell r="AA145">
            <v>1.99</v>
          </cell>
          <cell r="AB145">
            <v>9.99</v>
          </cell>
          <cell r="AC145">
            <v>1548.45</v>
          </cell>
          <cell r="AD145">
            <v>60</v>
          </cell>
          <cell r="AE145">
            <v>38637</v>
          </cell>
          <cell r="AI145">
            <v>0</v>
          </cell>
          <cell r="AJ145">
            <v>38668</v>
          </cell>
          <cell r="AM145">
            <v>105</v>
          </cell>
          <cell r="AN145">
            <v>10</v>
          </cell>
          <cell r="AO145">
            <v>12</v>
          </cell>
          <cell r="AP145">
            <v>7</v>
          </cell>
          <cell r="AQ145" t="str">
            <v>KREMNIZER &amp; CO</v>
          </cell>
          <cell r="AR145" t="str">
            <v>NSW</v>
          </cell>
          <cell r="AS145" t="str">
            <v>S</v>
          </cell>
          <cell r="AT145" t="str">
            <v>PL</v>
          </cell>
          <cell r="AU145" t="str">
            <v>IT</v>
          </cell>
          <cell r="AV145" t="str">
            <v>SPLITLOAN</v>
          </cell>
          <cell r="AW145">
            <v>9001416</v>
          </cell>
          <cell r="AX145">
            <v>1</v>
          </cell>
          <cell r="AY145" t="str">
            <v>DLY</v>
          </cell>
          <cell r="AZ145" t="str">
            <v>N/A</v>
          </cell>
          <cell r="BA145">
            <v>0</v>
          </cell>
          <cell r="BB145">
            <v>0</v>
          </cell>
          <cell r="BC145">
            <v>0</v>
          </cell>
          <cell r="BF145" t="str">
            <v>BIP</v>
          </cell>
          <cell r="BG145" t="str">
            <v>Lawteal Equity Loan</v>
          </cell>
          <cell r="BH145" t="str">
            <v>NCM-W05</v>
          </cell>
        </row>
        <row r="146">
          <cell r="A146">
            <v>9001420</v>
          </cell>
          <cell r="B146">
            <v>1</v>
          </cell>
          <cell r="C146" t="str">
            <v>WMC</v>
          </cell>
          <cell r="D146" t="str">
            <v>NLA</v>
          </cell>
          <cell r="E146" t="str">
            <v>W</v>
          </cell>
          <cell r="F146" t="str">
            <v>VIC</v>
          </cell>
          <cell r="G146">
            <v>40000</v>
          </cell>
          <cell r="H146" t="str">
            <v>MOBIUS</v>
          </cell>
          <cell r="I146">
            <v>40044</v>
          </cell>
          <cell r="J146" t="str">
            <v>COLLINS</v>
          </cell>
          <cell r="M146">
            <v>9001420</v>
          </cell>
          <cell r="N146">
            <v>38758</v>
          </cell>
          <cell r="O146">
            <v>2325</v>
          </cell>
          <cell r="P146" t="str">
            <v>HARSH M A</v>
          </cell>
          <cell r="Q146">
            <v>508250</v>
          </cell>
          <cell r="R146">
            <v>0</v>
          </cell>
          <cell r="S146">
            <v>508250</v>
          </cell>
          <cell r="T146">
            <v>200</v>
          </cell>
          <cell r="U146" t="str">
            <v>Approved</v>
          </cell>
          <cell r="V146">
            <v>100</v>
          </cell>
          <cell r="W146" t="str">
            <v>MPA Confirmed To OM</v>
          </cell>
          <cell r="X146">
            <v>38607</v>
          </cell>
          <cell r="Y146">
            <v>8.09</v>
          </cell>
          <cell r="Z146">
            <v>0</v>
          </cell>
          <cell r="AA146">
            <v>1.25</v>
          </cell>
          <cell r="AB146">
            <v>9.34</v>
          </cell>
          <cell r="AC146">
            <v>3955.88</v>
          </cell>
          <cell r="AD146">
            <v>95</v>
          </cell>
          <cell r="AE146">
            <v>38637</v>
          </cell>
          <cell r="AI146">
            <v>0</v>
          </cell>
          <cell r="AJ146">
            <v>38668</v>
          </cell>
          <cell r="AM146">
            <v>105</v>
          </cell>
          <cell r="AN146">
            <v>10</v>
          </cell>
          <cell r="AO146">
            <v>12</v>
          </cell>
          <cell r="AP146">
            <v>5</v>
          </cell>
          <cell r="AQ146" t="str">
            <v>GADENS    (VIC)</v>
          </cell>
          <cell r="AR146" t="str">
            <v>VIC</v>
          </cell>
          <cell r="AS146" t="str">
            <v>S</v>
          </cell>
          <cell r="AT146" t="str">
            <v>PL</v>
          </cell>
          <cell r="AU146" t="str">
            <v>IT</v>
          </cell>
          <cell r="AV146" t="str">
            <v>SPLITLOAN</v>
          </cell>
          <cell r="AW146">
            <v>9001420</v>
          </cell>
          <cell r="AX146">
            <v>30</v>
          </cell>
          <cell r="AY146" t="str">
            <v>DLY</v>
          </cell>
          <cell r="AZ146" t="str">
            <v>N/A</v>
          </cell>
          <cell r="BA146">
            <v>0</v>
          </cell>
          <cell r="BB146">
            <v>0</v>
          </cell>
          <cell r="BC146">
            <v>0</v>
          </cell>
          <cell r="BF146" t="str">
            <v>PIP</v>
          </cell>
          <cell r="BG146" t="str">
            <v>Near Prime</v>
          </cell>
          <cell r="BH146" t="str">
            <v>NCM-W06</v>
          </cell>
        </row>
        <row r="147">
          <cell r="A147">
            <v>9001435</v>
          </cell>
          <cell r="B147">
            <v>1</v>
          </cell>
          <cell r="D147" t="str">
            <v>ELO</v>
          </cell>
          <cell r="E147" t="str">
            <v>W</v>
          </cell>
          <cell r="F147" t="str">
            <v>NSW</v>
          </cell>
          <cell r="G147">
            <v>40000</v>
          </cell>
          <cell r="H147" t="str">
            <v>MOBIUS</v>
          </cell>
          <cell r="I147">
            <v>49000</v>
          </cell>
          <cell r="J147" t="str">
            <v>LAWTEAL</v>
          </cell>
          <cell r="M147">
            <v>9001435</v>
          </cell>
          <cell r="N147">
            <v>38761</v>
          </cell>
          <cell r="O147">
            <v>2343</v>
          </cell>
          <cell r="P147" t="str">
            <v>ROB DALE P/L</v>
          </cell>
          <cell r="Q147">
            <v>800000</v>
          </cell>
          <cell r="R147">
            <v>0</v>
          </cell>
          <cell r="S147">
            <v>800000</v>
          </cell>
          <cell r="T147">
            <v>200</v>
          </cell>
          <cell r="U147" t="str">
            <v>Approved</v>
          </cell>
          <cell r="V147">
            <v>100</v>
          </cell>
          <cell r="W147" t="str">
            <v>MPA Confirmed To OM</v>
          </cell>
          <cell r="X147">
            <v>38609</v>
          </cell>
          <cell r="Y147">
            <v>8</v>
          </cell>
          <cell r="Z147">
            <v>0</v>
          </cell>
          <cell r="AA147">
            <v>0.75</v>
          </cell>
          <cell r="AB147">
            <v>8.75</v>
          </cell>
          <cell r="AC147">
            <v>5833.33</v>
          </cell>
          <cell r="AD147">
            <v>45.71</v>
          </cell>
          <cell r="AE147">
            <v>38639</v>
          </cell>
          <cell r="AI147">
            <v>0</v>
          </cell>
          <cell r="AJ147">
            <v>38670</v>
          </cell>
          <cell r="AM147">
            <v>105</v>
          </cell>
          <cell r="AN147">
            <v>10</v>
          </cell>
          <cell r="AO147">
            <v>14</v>
          </cell>
          <cell r="AP147">
            <v>7</v>
          </cell>
          <cell r="AQ147" t="str">
            <v>KREMNIZER &amp; CO</v>
          </cell>
          <cell r="AR147" t="str">
            <v>NSW</v>
          </cell>
          <cell r="AS147" t="str">
            <v>S</v>
          </cell>
          <cell r="AT147" t="str">
            <v>PL</v>
          </cell>
          <cell r="AU147" t="str">
            <v>IT</v>
          </cell>
          <cell r="AV147" t="str">
            <v>SPLITLOAN</v>
          </cell>
          <cell r="AW147">
            <v>9001435</v>
          </cell>
          <cell r="AX147">
            <v>1</v>
          </cell>
          <cell r="AY147" t="str">
            <v>DLY</v>
          </cell>
          <cell r="AZ147" t="str">
            <v>N/A</v>
          </cell>
          <cell r="BA147">
            <v>0</v>
          </cell>
          <cell r="BB147">
            <v>0</v>
          </cell>
          <cell r="BC147">
            <v>0</v>
          </cell>
          <cell r="BF147" t="str">
            <v>BIP</v>
          </cell>
          <cell r="BG147" t="str">
            <v>Lawteal Equity Loan</v>
          </cell>
          <cell r="BH147" t="str">
            <v>NCM-W05</v>
          </cell>
        </row>
        <row r="148">
          <cell r="A148">
            <v>9001436</v>
          </cell>
          <cell r="B148">
            <v>1</v>
          </cell>
          <cell r="C148" t="str">
            <v>WMC</v>
          </cell>
          <cell r="D148" t="str">
            <v>ELO</v>
          </cell>
          <cell r="E148" t="str">
            <v>W</v>
          </cell>
          <cell r="F148" t="str">
            <v>NSW</v>
          </cell>
          <cell r="G148">
            <v>40000</v>
          </cell>
          <cell r="H148" t="str">
            <v>MOBIUS</v>
          </cell>
          <cell r="I148">
            <v>49000</v>
          </cell>
          <cell r="J148" t="str">
            <v>LAWTEAL</v>
          </cell>
          <cell r="M148">
            <v>9001436</v>
          </cell>
          <cell r="N148">
            <v>38764</v>
          </cell>
          <cell r="O148">
            <v>2343</v>
          </cell>
          <cell r="P148" t="str">
            <v>ROB DALE P/L</v>
          </cell>
          <cell r="Q148">
            <v>800000</v>
          </cell>
          <cell r="R148">
            <v>0</v>
          </cell>
          <cell r="S148">
            <v>800000</v>
          </cell>
          <cell r="T148">
            <v>200</v>
          </cell>
          <cell r="U148" t="str">
            <v>Approved</v>
          </cell>
          <cell r="V148">
            <v>100</v>
          </cell>
          <cell r="W148" t="str">
            <v>MPA Confirmed To OM</v>
          </cell>
          <cell r="X148">
            <v>38609</v>
          </cell>
          <cell r="Y148">
            <v>8</v>
          </cell>
          <cell r="Z148">
            <v>0</v>
          </cell>
          <cell r="AA148">
            <v>0.75</v>
          </cell>
          <cell r="AB148">
            <v>8.75</v>
          </cell>
          <cell r="AC148">
            <v>5833.33</v>
          </cell>
          <cell r="AD148">
            <v>48.48</v>
          </cell>
          <cell r="AE148">
            <v>38639</v>
          </cell>
          <cell r="AI148">
            <v>0</v>
          </cell>
          <cell r="AJ148">
            <v>38670</v>
          </cell>
          <cell r="AM148">
            <v>105</v>
          </cell>
          <cell r="AN148">
            <v>10</v>
          </cell>
          <cell r="AO148">
            <v>14</v>
          </cell>
          <cell r="AP148">
            <v>7</v>
          </cell>
          <cell r="AQ148" t="str">
            <v>KREMNIZER &amp; CO</v>
          </cell>
          <cell r="AR148" t="str">
            <v>NSW</v>
          </cell>
          <cell r="AS148" t="str">
            <v>S</v>
          </cell>
          <cell r="AT148" t="str">
            <v>PL</v>
          </cell>
          <cell r="AU148" t="str">
            <v>IT</v>
          </cell>
          <cell r="AV148" t="str">
            <v>SPLITLOAN</v>
          </cell>
          <cell r="AW148">
            <v>9001436</v>
          </cell>
          <cell r="AX148">
            <v>1</v>
          </cell>
          <cell r="AY148" t="str">
            <v>DLY</v>
          </cell>
          <cell r="AZ148" t="str">
            <v>N/A</v>
          </cell>
          <cell r="BA148">
            <v>0</v>
          </cell>
          <cell r="BB148">
            <v>0</v>
          </cell>
          <cell r="BC148">
            <v>0</v>
          </cell>
          <cell r="BF148" t="str">
            <v>BIP</v>
          </cell>
          <cell r="BG148" t="str">
            <v>Lawteal Equity Loan</v>
          </cell>
          <cell r="BH148" t="str">
            <v>NCM-W05</v>
          </cell>
        </row>
        <row r="149">
          <cell r="A149">
            <v>9001441</v>
          </cell>
          <cell r="B149">
            <v>1</v>
          </cell>
          <cell r="D149" t="str">
            <v>PAY</v>
          </cell>
          <cell r="E149" t="str">
            <v>W</v>
          </cell>
          <cell r="F149" t="str">
            <v>NSW</v>
          </cell>
          <cell r="G149">
            <v>40000</v>
          </cell>
          <cell r="H149" t="str">
            <v>MOBIUS</v>
          </cell>
          <cell r="I149">
            <v>40081</v>
          </cell>
          <cell r="J149" t="str">
            <v>MOBIUS DIRECT</v>
          </cell>
          <cell r="M149">
            <v>9001441</v>
          </cell>
          <cell r="N149">
            <v>38761</v>
          </cell>
          <cell r="O149">
            <v>2353</v>
          </cell>
          <cell r="P149" t="str">
            <v>ANDERSON G E</v>
          </cell>
          <cell r="Q149">
            <v>750000</v>
          </cell>
          <cell r="R149">
            <v>0</v>
          </cell>
          <cell r="S149">
            <v>750000</v>
          </cell>
          <cell r="T149">
            <v>200</v>
          </cell>
          <cell r="U149" t="str">
            <v>Approved</v>
          </cell>
          <cell r="V149">
            <v>100</v>
          </cell>
          <cell r="W149" t="str">
            <v>MPA Confirmed To OM</v>
          </cell>
          <cell r="X149">
            <v>38609</v>
          </cell>
          <cell r="Y149">
            <v>6.34</v>
          </cell>
          <cell r="Z149">
            <v>0</v>
          </cell>
          <cell r="AA149">
            <v>0.96</v>
          </cell>
          <cell r="AB149">
            <v>7.3</v>
          </cell>
          <cell r="AC149">
            <v>5141.78</v>
          </cell>
          <cell r="AD149">
            <v>73.17</v>
          </cell>
          <cell r="AE149">
            <v>38639</v>
          </cell>
          <cell r="AI149">
            <v>0</v>
          </cell>
          <cell r="AJ149">
            <v>38670</v>
          </cell>
          <cell r="AM149">
            <v>105</v>
          </cell>
          <cell r="AN149">
            <v>10</v>
          </cell>
          <cell r="AO149">
            <v>14</v>
          </cell>
          <cell r="AP149">
            <v>1</v>
          </cell>
          <cell r="AQ149" t="str">
            <v>NLS</v>
          </cell>
          <cell r="AR149" t="str">
            <v>NSW</v>
          </cell>
          <cell r="AS149" t="str">
            <v>S</v>
          </cell>
          <cell r="AT149" t="str">
            <v>PL</v>
          </cell>
          <cell r="AU149" t="str">
            <v>IT</v>
          </cell>
          <cell r="AV149" t="str">
            <v>SPLITLOAN</v>
          </cell>
          <cell r="AW149">
            <v>9001441</v>
          </cell>
          <cell r="AX149">
            <v>30</v>
          </cell>
          <cell r="AY149" t="str">
            <v>DLY</v>
          </cell>
          <cell r="AZ149" t="str">
            <v>N/A</v>
          </cell>
          <cell r="BA149">
            <v>0</v>
          </cell>
          <cell r="BB149">
            <v>0</v>
          </cell>
          <cell r="BC149">
            <v>0</v>
          </cell>
          <cell r="BF149" t="str">
            <v>ROO</v>
          </cell>
          <cell r="BG149" t="str">
            <v>HLVR</v>
          </cell>
          <cell r="BH149" t="str">
            <v>NCM-W02</v>
          </cell>
        </row>
        <row r="150">
          <cell r="A150">
            <v>9001477</v>
          </cell>
          <cell r="B150">
            <v>1</v>
          </cell>
          <cell r="D150" t="str">
            <v>ELO</v>
          </cell>
          <cell r="E150" t="str">
            <v>W</v>
          </cell>
          <cell r="F150" t="str">
            <v>NSW</v>
          </cell>
          <cell r="G150">
            <v>40000</v>
          </cell>
          <cell r="H150" t="str">
            <v>MOBIUS</v>
          </cell>
          <cell r="I150">
            <v>49000</v>
          </cell>
          <cell r="J150" t="str">
            <v>LAWTEAL</v>
          </cell>
          <cell r="M150">
            <v>9001477</v>
          </cell>
          <cell r="N150">
            <v>38791</v>
          </cell>
          <cell r="O150">
            <v>2416</v>
          </cell>
          <cell r="P150" t="str">
            <v>MARENKOVIC A</v>
          </cell>
          <cell r="Q150">
            <v>161000</v>
          </cell>
          <cell r="R150">
            <v>0</v>
          </cell>
          <cell r="S150">
            <v>161000</v>
          </cell>
          <cell r="T150">
            <v>200</v>
          </cell>
          <cell r="U150" t="str">
            <v>Approved</v>
          </cell>
          <cell r="V150">
            <v>100</v>
          </cell>
          <cell r="W150" t="str">
            <v>MPA Confirmed To OM</v>
          </cell>
          <cell r="X150">
            <v>38616</v>
          </cell>
          <cell r="Y150">
            <v>8</v>
          </cell>
          <cell r="Z150">
            <v>0</v>
          </cell>
          <cell r="AA150">
            <v>1</v>
          </cell>
          <cell r="AB150">
            <v>9</v>
          </cell>
          <cell r="AC150">
            <v>1207.5</v>
          </cell>
          <cell r="AD150">
            <v>70</v>
          </cell>
          <cell r="AE150">
            <v>38646</v>
          </cell>
          <cell r="AI150">
            <v>0</v>
          </cell>
          <cell r="AJ150">
            <v>38677</v>
          </cell>
          <cell r="AM150">
            <v>105</v>
          </cell>
          <cell r="AN150">
            <v>10</v>
          </cell>
          <cell r="AO150">
            <v>21</v>
          </cell>
          <cell r="AP150">
            <v>7</v>
          </cell>
          <cell r="AQ150" t="str">
            <v>KREMNIZER &amp; CO</v>
          </cell>
          <cell r="AR150" t="str">
            <v>NSW</v>
          </cell>
          <cell r="AS150" t="str">
            <v>S</v>
          </cell>
          <cell r="AT150" t="str">
            <v>PL</v>
          </cell>
          <cell r="AU150" t="str">
            <v>IT</v>
          </cell>
          <cell r="AV150" t="str">
            <v>SPLITLOAN</v>
          </cell>
          <cell r="AW150">
            <v>9001477</v>
          </cell>
          <cell r="AX150">
            <v>1</v>
          </cell>
          <cell r="AY150" t="str">
            <v>DLY</v>
          </cell>
          <cell r="AZ150" t="str">
            <v>N/A</v>
          </cell>
          <cell r="BA150">
            <v>0</v>
          </cell>
          <cell r="BB150">
            <v>0</v>
          </cell>
          <cell r="BC150">
            <v>0</v>
          </cell>
          <cell r="BF150" t="str">
            <v>BIP</v>
          </cell>
          <cell r="BG150" t="str">
            <v>Lawteal Equity Loan</v>
          </cell>
          <cell r="BH150" t="str">
            <v>NCM-W05</v>
          </cell>
        </row>
        <row r="151">
          <cell r="A151">
            <v>9001558</v>
          </cell>
          <cell r="B151">
            <v>1</v>
          </cell>
          <cell r="D151" t="str">
            <v>ELO</v>
          </cell>
          <cell r="E151" t="str">
            <v>W</v>
          </cell>
          <cell r="F151" t="str">
            <v>NSW</v>
          </cell>
          <cell r="G151">
            <v>40000</v>
          </cell>
          <cell r="H151" t="str">
            <v>MOBIUS</v>
          </cell>
          <cell r="I151">
            <v>49000</v>
          </cell>
          <cell r="J151" t="str">
            <v>LAWTEAL</v>
          </cell>
          <cell r="M151">
            <v>9001558</v>
          </cell>
          <cell r="N151">
            <v>38770</v>
          </cell>
          <cell r="O151">
            <v>2548</v>
          </cell>
          <cell r="P151" t="str">
            <v>ABAKI I</v>
          </cell>
          <cell r="Q151">
            <v>340000</v>
          </cell>
          <cell r="R151">
            <v>0</v>
          </cell>
          <cell r="S151">
            <v>340000</v>
          </cell>
          <cell r="T151">
            <v>200</v>
          </cell>
          <cell r="U151" t="str">
            <v>Approved</v>
          </cell>
          <cell r="V151">
            <v>100</v>
          </cell>
          <cell r="W151" t="str">
            <v>MPA Confirmed To OM</v>
          </cell>
          <cell r="X151">
            <v>38635</v>
          </cell>
          <cell r="Y151">
            <v>8</v>
          </cell>
          <cell r="Z151">
            <v>0</v>
          </cell>
          <cell r="AA151">
            <v>0.75</v>
          </cell>
          <cell r="AB151">
            <v>8.75</v>
          </cell>
          <cell r="AC151">
            <v>2479.17</v>
          </cell>
          <cell r="AD151">
            <v>55.74</v>
          </cell>
          <cell r="AE151">
            <v>38666</v>
          </cell>
          <cell r="AI151">
            <v>0</v>
          </cell>
          <cell r="AJ151">
            <v>38696</v>
          </cell>
          <cell r="AM151">
            <v>105</v>
          </cell>
          <cell r="AN151">
            <v>11</v>
          </cell>
          <cell r="AO151">
            <v>10</v>
          </cell>
          <cell r="AP151">
            <v>7</v>
          </cell>
          <cell r="AQ151" t="str">
            <v>KREMNIZER &amp; CO</v>
          </cell>
          <cell r="AR151" t="str">
            <v>NSW</v>
          </cell>
          <cell r="AS151" t="str">
            <v>S</v>
          </cell>
          <cell r="AT151" t="str">
            <v>PL</v>
          </cell>
          <cell r="AU151" t="str">
            <v>IT</v>
          </cell>
          <cell r="AV151" t="str">
            <v>SPLITLOAN</v>
          </cell>
          <cell r="AW151">
            <v>9001558</v>
          </cell>
          <cell r="AX151">
            <v>1</v>
          </cell>
          <cell r="AY151" t="str">
            <v>DLY</v>
          </cell>
          <cell r="AZ151" t="str">
            <v>N/A</v>
          </cell>
          <cell r="BA151">
            <v>0</v>
          </cell>
          <cell r="BB151">
            <v>0</v>
          </cell>
          <cell r="BC151">
            <v>0</v>
          </cell>
          <cell r="BF151" t="str">
            <v>BIP</v>
          </cell>
          <cell r="BG151" t="str">
            <v>Lawteal Equity Loan</v>
          </cell>
          <cell r="BH151" t="str">
            <v>NCM-W05</v>
          </cell>
        </row>
        <row r="152">
          <cell r="A152">
            <v>9001582</v>
          </cell>
          <cell r="B152">
            <v>1</v>
          </cell>
          <cell r="C152" t="str">
            <v>WMC</v>
          </cell>
          <cell r="D152" t="str">
            <v>ELO</v>
          </cell>
          <cell r="E152" t="str">
            <v>W</v>
          </cell>
          <cell r="F152" t="str">
            <v>NSW</v>
          </cell>
          <cell r="G152">
            <v>40000</v>
          </cell>
          <cell r="H152" t="str">
            <v>MOBIUS</v>
          </cell>
          <cell r="I152">
            <v>49000</v>
          </cell>
          <cell r="J152" t="str">
            <v>LAWTEAL</v>
          </cell>
          <cell r="M152">
            <v>9001582</v>
          </cell>
          <cell r="N152">
            <v>38782</v>
          </cell>
          <cell r="O152">
            <v>2589</v>
          </cell>
          <cell r="P152" t="str">
            <v>SEMANN A</v>
          </cell>
          <cell r="Q152">
            <v>260000</v>
          </cell>
          <cell r="R152">
            <v>0</v>
          </cell>
          <cell r="S152">
            <v>260000</v>
          </cell>
          <cell r="T152">
            <v>200</v>
          </cell>
          <cell r="U152" t="str">
            <v>Approved</v>
          </cell>
          <cell r="V152">
            <v>100</v>
          </cell>
          <cell r="W152" t="str">
            <v>MPA Confirmed To OM</v>
          </cell>
          <cell r="X152">
            <v>38639</v>
          </cell>
          <cell r="Y152">
            <v>8</v>
          </cell>
          <cell r="Z152">
            <v>0</v>
          </cell>
          <cell r="AA152">
            <v>0.75</v>
          </cell>
          <cell r="AB152">
            <v>8.75</v>
          </cell>
          <cell r="AC152">
            <v>1895.83</v>
          </cell>
          <cell r="AD152">
            <v>65</v>
          </cell>
          <cell r="AE152">
            <v>38670</v>
          </cell>
          <cell r="AI152">
            <v>0</v>
          </cell>
          <cell r="AJ152">
            <v>38700</v>
          </cell>
          <cell r="AM152">
            <v>105</v>
          </cell>
          <cell r="AN152">
            <v>11</v>
          </cell>
          <cell r="AO152">
            <v>14</v>
          </cell>
          <cell r="AP152">
            <v>7</v>
          </cell>
          <cell r="AQ152" t="str">
            <v>KREMNIZER &amp; CO</v>
          </cell>
          <cell r="AR152" t="str">
            <v>NSW</v>
          </cell>
          <cell r="AS152" t="str">
            <v>S</v>
          </cell>
          <cell r="AT152" t="str">
            <v>PL</v>
          </cell>
          <cell r="AU152" t="str">
            <v>IT</v>
          </cell>
          <cell r="AV152" t="str">
            <v>SPLITLOAN</v>
          </cell>
          <cell r="AW152">
            <v>9001582</v>
          </cell>
          <cell r="AX152">
            <v>1</v>
          </cell>
          <cell r="AY152" t="str">
            <v>DLY</v>
          </cell>
          <cell r="AZ152" t="str">
            <v>N/A</v>
          </cell>
          <cell r="BA152">
            <v>0</v>
          </cell>
          <cell r="BB152">
            <v>0</v>
          </cell>
          <cell r="BC152">
            <v>0</v>
          </cell>
          <cell r="BF152" t="str">
            <v>BIP</v>
          </cell>
          <cell r="BG152" t="str">
            <v>Lawteal Equity Loan</v>
          </cell>
          <cell r="BH152" t="str">
            <v>NCM-W05</v>
          </cell>
        </row>
        <row r="153">
          <cell r="A153">
            <v>9001617</v>
          </cell>
          <cell r="B153">
            <v>1</v>
          </cell>
          <cell r="D153" t="str">
            <v>ELO</v>
          </cell>
          <cell r="E153" t="str">
            <v>W</v>
          </cell>
          <cell r="F153" t="str">
            <v>NSW</v>
          </cell>
          <cell r="G153">
            <v>40000</v>
          </cell>
          <cell r="H153" t="str">
            <v>MOBIUS</v>
          </cell>
          <cell r="I153">
            <v>49000</v>
          </cell>
          <cell r="J153" t="str">
            <v>LAWTEAL</v>
          </cell>
          <cell r="M153">
            <v>9001617</v>
          </cell>
          <cell r="N153">
            <v>38789</v>
          </cell>
          <cell r="O153">
            <v>2651</v>
          </cell>
          <cell r="P153" t="str">
            <v>BOSTOCK G B D</v>
          </cell>
          <cell r="Q153">
            <v>238000</v>
          </cell>
          <cell r="R153">
            <v>0</v>
          </cell>
          <cell r="S153">
            <v>238000</v>
          </cell>
          <cell r="T153">
            <v>200</v>
          </cell>
          <cell r="U153" t="str">
            <v>Approved</v>
          </cell>
          <cell r="V153">
            <v>100</v>
          </cell>
          <cell r="W153" t="str">
            <v>MPA Confirmed To OM</v>
          </cell>
          <cell r="X153">
            <v>38649</v>
          </cell>
          <cell r="Y153">
            <v>8</v>
          </cell>
          <cell r="Z153">
            <v>0</v>
          </cell>
          <cell r="AA153">
            <v>0.75</v>
          </cell>
          <cell r="AB153">
            <v>8.75</v>
          </cell>
          <cell r="AC153">
            <v>1735.42</v>
          </cell>
          <cell r="AD153">
            <v>70</v>
          </cell>
          <cell r="AE153">
            <v>38677</v>
          </cell>
          <cell r="AI153">
            <v>0</v>
          </cell>
          <cell r="AJ153">
            <v>38707</v>
          </cell>
          <cell r="AM153">
            <v>105</v>
          </cell>
          <cell r="AN153">
            <v>11</v>
          </cell>
          <cell r="AO153">
            <v>21</v>
          </cell>
          <cell r="AP153">
            <v>7</v>
          </cell>
          <cell r="AQ153" t="str">
            <v>KREMNIZER &amp; CO</v>
          </cell>
          <cell r="AR153" t="str">
            <v>NSW</v>
          </cell>
          <cell r="AS153" t="str">
            <v>S</v>
          </cell>
          <cell r="AT153" t="str">
            <v>PL</v>
          </cell>
          <cell r="AU153" t="str">
            <v>IT</v>
          </cell>
          <cell r="AV153" t="str">
            <v>SPLITLOAN</v>
          </cell>
          <cell r="AW153">
            <v>9001617</v>
          </cell>
          <cell r="AX153">
            <v>1</v>
          </cell>
          <cell r="AY153" t="str">
            <v>DLY</v>
          </cell>
          <cell r="AZ153" t="str">
            <v>N/A</v>
          </cell>
          <cell r="BA153">
            <v>0</v>
          </cell>
          <cell r="BB153">
            <v>0</v>
          </cell>
          <cell r="BC153">
            <v>0</v>
          </cell>
          <cell r="BF153" t="str">
            <v>BIP</v>
          </cell>
          <cell r="BG153" t="str">
            <v>Lawteal Equity Loan</v>
          </cell>
          <cell r="BH153" t="str">
            <v>NCM-W05</v>
          </cell>
        </row>
        <row r="154">
          <cell r="A154">
            <v>9001620</v>
          </cell>
          <cell r="B154">
            <v>1</v>
          </cell>
          <cell r="D154" t="str">
            <v>ELO</v>
          </cell>
          <cell r="E154" t="str">
            <v>W</v>
          </cell>
          <cell r="F154" t="str">
            <v>NSW</v>
          </cell>
          <cell r="G154">
            <v>40000</v>
          </cell>
          <cell r="H154" t="str">
            <v>MOBIUS</v>
          </cell>
          <cell r="I154">
            <v>49000</v>
          </cell>
          <cell r="J154" t="str">
            <v>LAWTEAL</v>
          </cell>
          <cell r="M154">
            <v>9001620</v>
          </cell>
          <cell r="N154">
            <v>38790</v>
          </cell>
          <cell r="O154">
            <v>2655</v>
          </cell>
          <cell r="P154" t="str">
            <v>MCKIPPOP-BOLDT</v>
          </cell>
          <cell r="Q154">
            <v>735000</v>
          </cell>
          <cell r="R154">
            <v>0</v>
          </cell>
          <cell r="S154">
            <v>735000</v>
          </cell>
          <cell r="T154">
            <v>200</v>
          </cell>
          <cell r="U154" t="str">
            <v>Approved</v>
          </cell>
          <cell r="V154">
            <v>100</v>
          </cell>
          <cell r="W154" t="str">
            <v>MPA Confirmed To OM</v>
          </cell>
          <cell r="X154">
            <v>38649</v>
          </cell>
          <cell r="Y154">
            <v>8</v>
          </cell>
          <cell r="Z154">
            <v>0</v>
          </cell>
          <cell r="AA154">
            <v>1.25</v>
          </cell>
          <cell r="AB154">
            <v>9.25</v>
          </cell>
          <cell r="AC154">
            <v>5665.63</v>
          </cell>
          <cell r="AD154">
            <v>70</v>
          </cell>
          <cell r="AE154">
            <v>38680</v>
          </cell>
          <cell r="AI154">
            <v>0</v>
          </cell>
          <cell r="AJ154">
            <v>38710</v>
          </cell>
          <cell r="AM154">
            <v>105</v>
          </cell>
          <cell r="AN154">
            <v>11</v>
          </cell>
          <cell r="AO154">
            <v>24</v>
          </cell>
          <cell r="AP154">
            <v>7</v>
          </cell>
          <cell r="AQ154" t="str">
            <v>KREMNIZER &amp; CO</v>
          </cell>
          <cell r="AR154" t="str">
            <v>NSW</v>
          </cell>
          <cell r="AS154" t="str">
            <v>S</v>
          </cell>
          <cell r="AT154" t="str">
            <v>PL</v>
          </cell>
          <cell r="AU154" t="str">
            <v>IT</v>
          </cell>
          <cell r="AV154" t="str">
            <v>SPLITLOAN</v>
          </cell>
          <cell r="AW154">
            <v>9001620</v>
          </cell>
          <cell r="AX154">
            <v>1</v>
          </cell>
          <cell r="AY154" t="str">
            <v>DLY</v>
          </cell>
          <cell r="AZ154" t="str">
            <v>N/A</v>
          </cell>
          <cell r="BA154">
            <v>0</v>
          </cell>
          <cell r="BB154">
            <v>0</v>
          </cell>
          <cell r="BC154">
            <v>0</v>
          </cell>
          <cell r="BF154" t="str">
            <v>BIP</v>
          </cell>
          <cell r="BG154" t="str">
            <v>Lawteal Equity Loan</v>
          </cell>
          <cell r="BH154" t="str">
            <v>NCM-W05</v>
          </cell>
        </row>
        <row r="155">
          <cell r="A155">
            <v>9001631</v>
          </cell>
          <cell r="B155">
            <v>1</v>
          </cell>
          <cell r="C155" t="str">
            <v>WMC</v>
          </cell>
          <cell r="D155" t="str">
            <v>ELO</v>
          </cell>
          <cell r="E155" t="str">
            <v>W</v>
          </cell>
          <cell r="F155" t="str">
            <v>NSW</v>
          </cell>
          <cell r="G155">
            <v>40000</v>
          </cell>
          <cell r="H155" t="str">
            <v>MOBIUS</v>
          </cell>
          <cell r="I155">
            <v>49000</v>
          </cell>
          <cell r="J155" t="str">
            <v>LAWTEAL</v>
          </cell>
          <cell r="M155">
            <v>9001631</v>
          </cell>
          <cell r="N155">
            <v>38810</v>
          </cell>
          <cell r="O155">
            <v>2672</v>
          </cell>
          <cell r="P155" t="str">
            <v>MATAUTIA A R</v>
          </cell>
          <cell r="Q155">
            <v>170000</v>
          </cell>
          <cell r="R155">
            <v>0</v>
          </cell>
          <cell r="S155">
            <v>170000</v>
          </cell>
          <cell r="T155">
            <v>200</v>
          </cell>
          <cell r="U155" t="str">
            <v>Approved</v>
          </cell>
          <cell r="V155">
            <v>100</v>
          </cell>
          <cell r="W155" t="str">
            <v>MPA Confirmed To OM</v>
          </cell>
          <cell r="X155">
            <v>38650</v>
          </cell>
          <cell r="Y155">
            <v>8</v>
          </cell>
          <cell r="Z155">
            <v>0</v>
          </cell>
          <cell r="AA155">
            <v>0.75</v>
          </cell>
          <cell r="AB155">
            <v>8.75</v>
          </cell>
          <cell r="AC155">
            <v>1239.58</v>
          </cell>
          <cell r="AD155">
            <v>68</v>
          </cell>
          <cell r="AE155">
            <v>38681</v>
          </cell>
          <cell r="AI155">
            <v>0</v>
          </cell>
          <cell r="AJ155">
            <v>38711</v>
          </cell>
          <cell r="AM155">
            <v>105</v>
          </cell>
          <cell r="AN155">
            <v>11</v>
          </cell>
          <cell r="AO155">
            <v>25</v>
          </cell>
          <cell r="AP155">
            <v>7</v>
          </cell>
          <cell r="AQ155" t="str">
            <v>KREMNIZER &amp; CO</v>
          </cell>
          <cell r="AR155" t="str">
            <v>NSW</v>
          </cell>
          <cell r="AS155" t="str">
            <v>S</v>
          </cell>
          <cell r="AT155" t="str">
            <v>PL</v>
          </cell>
          <cell r="AU155" t="str">
            <v>IT</v>
          </cell>
          <cell r="AV155" t="str">
            <v>SPLITLOAN</v>
          </cell>
          <cell r="AW155">
            <v>9001631</v>
          </cell>
          <cell r="AX155">
            <v>1</v>
          </cell>
          <cell r="AY155" t="str">
            <v>DLY</v>
          </cell>
          <cell r="AZ155" t="str">
            <v>N/A</v>
          </cell>
          <cell r="BA155">
            <v>0</v>
          </cell>
          <cell r="BB155">
            <v>0</v>
          </cell>
          <cell r="BC155">
            <v>0</v>
          </cell>
          <cell r="BF155" t="str">
            <v>BIP</v>
          </cell>
          <cell r="BG155" t="str">
            <v>Lawteal Equity Loan</v>
          </cell>
          <cell r="BH155" t="str">
            <v>NCM-W05</v>
          </cell>
        </row>
        <row r="156">
          <cell r="A156">
            <v>9001701</v>
          </cell>
          <cell r="B156">
            <v>1</v>
          </cell>
          <cell r="D156" t="str">
            <v>ELO</v>
          </cell>
          <cell r="E156" t="str">
            <v>W</v>
          </cell>
          <cell r="F156" t="str">
            <v>NSW</v>
          </cell>
          <cell r="G156">
            <v>40000</v>
          </cell>
          <cell r="H156" t="str">
            <v>MOBIUS</v>
          </cell>
          <cell r="I156">
            <v>49000</v>
          </cell>
          <cell r="J156" t="str">
            <v>LAWTEAL</v>
          </cell>
          <cell r="M156">
            <v>9001701</v>
          </cell>
          <cell r="N156">
            <v>38793</v>
          </cell>
          <cell r="O156">
            <v>2786</v>
          </cell>
          <cell r="P156" t="str">
            <v>MARKFORM P/L</v>
          </cell>
          <cell r="Q156">
            <v>160000</v>
          </cell>
          <cell r="R156">
            <v>0</v>
          </cell>
          <cell r="S156">
            <v>160000</v>
          </cell>
          <cell r="T156">
            <v>200</v>
          </cell>
          <cell r="U156" t="str">
            <v>Approved</v>
          </cell>
          <cell r="V156">
            <v>100</v>
          </cell>
          <cell r="W156" t="str">
            <v>MPA Confirmed To OM</v>
          </cell>
          <cell r="X156">
            <v>38667</v>
          </cell>
          <cell r="Y156">
            <v>8</v>
          </cell>
          <cell r="Z156">
            <v>0</v>
          </cell>
          <cell r="AA156">
            <v>0.75</v>
          </cell>
          <cell r="AB156">
            <v>8.75</v>
          </cell>
          <cell r="AC156">
            <v>1166.67</v>
          </cell>
          <cell r="AD156">
            <v>46.38</v>
          </cell>
          <cell r="AE156">
            <v>38697</v>
          </cell>
          <cell r="AI156">
            <v>0</v>
          </cell>
          <cell r="AJ156">
            <v>38728</v>
          </cell>
          <cell r="AM156">
            <v>105</v>
          </cell>
          <cell r="AN156">
            <v>12</v>
          </cell>
          <cell r="AO156">
            <v>11</v>
          </cell>
          <cell r="AP156">
            <v>7</v>
          </cell>
          <cell r="AQ156" t="str">
            <v>KREMNIZER &amp; CO</v>
          </cell>
          <cell r="AR156" t="str">
            <v>NSW</v>
          </cell>
          <cell r="AS156" t="str">
            <v>S</v>
          </cell>
          <cell r="AT156" t="str">
            <v>PL</v>
          </cell>
          <cell r="AU156" t="str">
            <v>IT</v>
          </cell>
          <cell r="AV156" t="str">
            <v>SPLITLOAN</v>
          </cell>
          <cell r="AW156">
            <v>256357</v>
          </cell>
          <cell r="AX156">
            <v>1</v>
          </cell>
          <cell r="AY156" t="str">
            <v>DLY</v>
          </cell>
          <cell r="AZ156" t="str">
            <v>N/A</v>
          </cell>
          <cell r="BA156">
            <v>0</v>
          </cell>
          <cell r="BB156">
            <v>0</v>
          </cell>
          <cell r="BC156">
            <v>0</v>
          </cell>
          <cell r="BF156" t="str">
            <v>BIP</v>
          </cell>
          <cell r="BG156" t="str">
            <v>Lawteal Equity Loan</v>
          </cell>
          <cell r="BH156" t="str">
            <v>NCM-W05</v>
          </cell>
        </row>
        <row r="157">
          <cell r="A157">
            <v>9001718</v>
          </cell>
          <cell r="B157">
            <v>1</v>
          </cell>
          <cell r="C157" t="str">
            <v>WMC</v>
          </cell>
          <cell r="D157" t="str">
            <v>ELO</v>
          </cell>
          <cell r="E157" t="str">
            <v>W</v>
          </cell>
          <cell r="F157" t="str">
            <v>NSW</v>
          </cell>
          <cell r="G157">
            <v>40000</v>
          </cell>
          <cell r="H157" t="str">
            <v>MOBIUS</v>
          </cell>
          <cell r="I157">
            <v>49000</v>
          </cell>
          <cell r="J157" t="str">
            <v>LAWTEAL</v>
          </cell>
          <cell r="M157">
            <v>9001718</v>
          </cell>
          <cell r="N157">
            <v>38786</v>
          </cell>
          <cell r="O157">
            <v>2813</v>
          </cell>
          <cell r="P157" t="str">
            <v>VLAHEK Z</v>
          </cell>
          <cell r="Q157">
            <v>145000</v>
          </cell>
          <cell r="R157">
            <v>0</v>
          </cell>
          <cell r="S157">
            <v>145000</v>
          </cell>
          <cell r="T157">
            <v>200</v>
          </cell>
          <cell r="U157" t="str">
            <v>Approved</v>
          </cell>
          <cell r="V157">
            <v>100</v>
          </cell>
          <cell r="W157" t="str">
            <v>MPA Confirmed To OM</v>
          </cell>
          <cell r="X157">
            <v>38673</v>
          </cell>
          <cell r="Y157">
            <v>8</v>
          </cell>
          <cell r="Z157">
            <v>0</v>
          </cell>
          <cell r="AA157">
            <v>1.25</v>
          </cell>
          <cell r="AB157">
            <v>9.25</v>
          </cell>
          <cell r="AC157">
            <v>1117.71</v>
          </cell>
          <cell r="AD157">
            <v>58</v>
          </cell>
          <cell r="AE157">
            <v>38702</v>
          </cell>
          <cell r="AI157">
            <v>0</v>
          </cell>
          <cell r="AJ157">
            <v>38733</v>
          </cell>
          <cell r="AM157">
            <v>105</v>
          </cell>
          <cell r="AN157">
            <v>12</v>
          </cell>
          <cell r="AO157">
            <v>16</v>
          </cell>
          <cell r="AP157">
            <v>7</v>
          </cell>
          <cell r="AQ157" t="str">
            <v>KREMNIZER &amp; CO</v>
          </cell>
          <cell r="AR157" t="str">
            <v>NSW</v>
          </cell>
          <cell r="AS157" t="str">
            <v>S</v>
          </cell>
          <cell r="AT157" t="str">
            <v>PL</v>
          </cell>
          <cell r="AU157" t="str">
            <v>IT</v>
          </cell>
          <cell r="AV157" t="str">
            <v>SPLITLOAN</v>
          </cell>
          <cell r="AW157" t="str">
            <v>?</v>
          </cell>
          <cell r="AX157">
            <v>1</v>
          </cell>
          <cell r="AY157" t="str">
            <v>DLY</v>
          </cell>
          <cell r="AZ157" t="str">
            <v>N/A</v>
          </cell>
          <cell r="BA157">
            <v>0</v>
          </cell>
          <cell r="BB157">
            <v>0</v>
          </cell>
          <cell r="BC157">
            <v>0</v>
          </cell>
          <cell r="BF157" t="str">
            <v>BIP</v>
          </cell>
          <cell r="BG157" t="str">
            <v>Lawteal Equity Loan</v>
          </cell>
          <cell r="BH157" t="str">
            <v>NCM-W05</v>
          </cell>
        </row>
        <row r="158">
          <cell r="A158">
            <v>9001722</v>
          </cell>
          <cell r="B158">
            <v>1</v>
          </cell>
          <cell r="D158" t="str">
            <v>ELO</v>
          </cell>
          <cell r="E158" t="str">
            <v>W</v>
          </cell>
          <cell r="F158" t="str">
            <v>NSW</v>
          </cell>
          <cell r="G158">
            <v>40000</v>
          </cell>
          <cell r="H158" t="str">
            <v>MOBIUS</v>
          </cell>
          <cell r="I158">
            <v>49000</v>
          </cell>
          <cell r="J158" t="str">
            <v>LAWTEAL</v>
          </cell>
          <cell r="M158">
            <v>9001722</v>
          </cell>
          <cell r="N158">
            <v>38804</v>
          </cell>
          <cell r="O158">
            <v>2819</v>
          </cell>
          <cell r="P158" t="str">
            <v>LYNCH S J</v>
          </cell>
          <cell r="Q158">
            <v>123000</v>
          </cell>
          <cell r="R158">
            <v>0</v>
          </cell>
          <cell r="S158">
            <v>123000</v>
          </cell>
          <cell r="T158">
            <v>200</v>
          </cell>
          <cell r="U158" t="str">
            <v>Approved</v>
          </cell>
          <cell r="V158">
            <v>100</v>
          </cell>
          <cell r="W158" t="str">
            <v>MPA Confirmed To OM</v>
          </cell>
          <cell r="X158">
            <v>38673</v>
          </cell>
          <cell r="Y158">
            <v>8</v>
          </cell>
          <cell r="Z158">
            <v>0</v>
          </cell>
          <cell r="AA158">
            <v>1.75</v>
          </cell>
          <cell r="AB158">
            <v>9.75</v>
          </cell>
          <cell r="AC158">
            <v>999.38</v>
          </cell>
          <cell r="AD158">
            <v>64.739999999999995</v>
          </cell>
          <cell r="AE158">
            <v>38703</v>
          </cell>
          <cell r="AI158">
            <v>0</v>
          </cell>
          <cell r="AJ158">
            <v>38734</v>
          </cell>
          <cell r="AM158">
            <v>105</v>
          </cell>
          <cell r="AN158">
            <v>12</v>
          </cell>
          <cell r="AO158">
            <v>17</v>
          </cell>
          <cell r="AP158">
            <v>7</v>
          </cell>
          <cell r="AQ158" t="str">
            <v>KREMNIZER &amp; CO</v>
          </cell>
          <cell r="AR158" t="str">
            <v>NSW</v>
          </cell>
          <cell r="AS158" t="str">
            <v>S</v>
          </cell>
          <cell r="AT158" t="str">
            <v>PL</v>
          </cell>
          <cell r="AU158" t="str">
            <v>IT</v>
          </cell>
          <cell r="AV158" t="str">
            <v>SPLITLOAN</v>
          </cell>
          <cell r="AW158">
            <v>9001722</v>
          </cell>
          <cell r="AX158">
            <v>1</v>
          </cell>
          <cell r="AY158" t="str">
            <v>DLY</v>
          </cell>
          <cell r="AZ158" t="str">
            <v>N/A</v>
          </cell>
          <cell r="BA158">
            <v>0</v>
          </cell>
          <cell r="BB158">
            <v>0</v>
          </cell>
          <cell r="BC158">
            <v>0</v>
          </cell>
          <cell r="BF158" t="str">
            <v>BIP</v>
          </cell>
          <cell r="BG158" t="str">
            <v>Lawteal Equity Loan</v>
          </cell>
          <cell r="BH158" t="str">
            <v>NCM-W05</v>
          </cell>
        </row>
        <row r="159">
          <cell r="A159">
            <v>9001811</v>
          </cell>
          <cell r="B159">
            <v>1</v>
          </cell>
          <cell r="D159" t="str">
            <v>NLA</v>
          </cell>
          <cell r="E159" t="str">
            <v>W</v>
          </cell>
          <cell r="F159" t="str">
            <v>NSW</v>
          </cell>
          <cell r="G159">
            <v>40000</v>
          </cell>
          <cell r="H159" t="str">
            <v>MOBIUS</v>
          </cell>
          <cell r="I159">
            <v>40074</v>
          </cell>
          <cell r="J159" t="str">
            <v>AIMS</v>
          </cell>
          <cell r="M159">
            <v>9001811</v>
          </cell>
          <cell r="N159">
            <v>38827</v>
          </cell>
          <cell r="O159">
            <v>2961</v>
          </cell>
          <cell r="P159" t="str">
            <v>ARCHER K J</v>
          </cell>
          <cell r="Q159">
            <v>212800</v>
          </cell>
          <cell r="R159">
            <v>0</v>
          </cell>
          <cell r="S159">
            <v>212800</v>
          </cell>
          <cell r="T159">
            <v>200</v>
          </cell>
          <cell r="U159" t="str">
            <v>Approved</v>
          </cell>
          <cell r="V159">
            <v>100</v>
          </cell>
          <cell r="W159" t="str">
            <v>MPA Confirmed To OM</v>
          </cell>
          <cell r="X159">
            <v>38698</v>
          </cell>
          <cell r="Y159">
            <v>8.09</v>
          </cell>
          <cell r="Z159">
            <v>0</v>
          </cell>
          <cell r="AA159">
            <v>1.26</v>
          </cell>
          <cell r="AB159">
            <v>9.35</v>
          </cell>
          <cell r="AC159">
            <v>1658.07</v>
          </cell>
          <cell r="AD159">
            <v>95</v>
          </cell>
          <cell r="AE159">
            <v>38729</v>
          </cell>
          <cell r="AI159">
            <v>0</v>
          </cell>
          <cell r="AJ159">
            <v>38760</v>
          </cell>
          <cell r="AM159">
            <v>106</v>
          </cell>
          <cell r="AN159">
            <v>1</v>
          </cell>
          <cell r="AO159">
            <v>12</v>
          </cell>
          <cell r="AP159">
            <v>5</v>
          </cell>
          <cell r="AQ159" t="str">
            <v>GADENS    (VIC)</v>
          </cell>
          <cell r="AR159" t="str">
            <v>VIC</v>
          </cell>
          <cell r="AS159" t="str">
            <v>S</v>
          </cell>
          <cell r="AT159" t="str">
            <v>PL</v>
          </cell>
          <cell r="AU159" t="str">
            <v>IT</v>
          </cell>
          <cell r="AV159" t="str">
            <v>SPLITLOAN</v>
          </cell>
          <cell r="AW159">
            <v>9001811</v>
          </cell>
          <cell r="AX159">
            <v>30</v>
          </cell>
          <cell r="AY159" t="str">
            <v>DLY</v>
          </cell>
          <cell r="AZ159" t="str">
            <v>N/A</v>
          </cell>
          <cell r="BA159">
            <v>0</v>
          </cell>
          <cell r="BB159">
            <v>0</v>
          </cell>
          <cell r="BC159">
            <v>0</v>
          </cell>
          <cell r="BF159" t="str">
            <v>PIP</v>
          </cell>
          <cell r="BG159" t="str">
            <v>Near Prime</v>
          </cell>
          <cell r="BH159" t="str">
            <v>NCM-W06</v>
          </cell>
        </row>
        <row r="160">
          <cell r="A160">
            <v>9001812</v>
          </cell>
          <cell r="B160">
            <v>1</v>
          </cell>
          <cell r="C160" t="str">
            <v>WMC</v>
          </cell>
          <cell r="D160" t="str">
            <v>NLA</v>
          </cell>
          <cell r="E160" t="str">
            <v>W</v>
          </cell>
          <cell r="F160" t="str">
            <v>NSW</v>
          </cell>
          <cell r="G160">
            <v>40000</v>
          </cell>
          <cell r="H160" t="str">
            <v>MOBIUS</v>
          </cell>
          <cell r="I160">
            <v>40074</v>
          </cell>
          <cell r="J160" t="str">
            <v>AIMS</v>
          </cell>
          <cell r="M160">
            <v>9001812</v>
          </cell>
          <cell r="N160">
            <v>38852</v>
          </cell>
          <cell r="O160">
            <v>2962</v>
          </cell>
          <cell r="P160" t="str">
            <v>PH INVESTMENTS</v>
          </cell>
          <cell r="Q160">
            <v>648000</v>
          </cell>
          <cell r="R160">
            <v>0</v>
          </cell>
          <cell r="S160">
            <v>648000</v>
          </cell>
          <cell r="T160">
            <v>200</v>
          </cell>
          <cell r="U160" t="str">
            <v>Approved</v>
          </cell>
          <cell r="V160">
            <v>100</v>
          </cell>
          <cell r="W160" t="str">
            <v>MPA Confirmed To OM</v>
          </cell>
          <cell r="X160">
            <v>38698</v>
          </cell>
          <cell r="Y160">
            <v>8.09</v>
          </cell>
          <cell r="Z160">
            <v>0</v>
          </cell>
          <cell r="AA160">
            <v>1.26</v>
          </cell>
          <cell r="AB160">
            <v>9.35</v>
          </cell>
          <cell r="AC160">
            <v>5594.14</v>
          </cell>
          <cell r="AD160">
            <v>90</v>
          </cell>
          <cell r="AE160">
            <v>38729</v>
          </cell>
          <cell r="AI160">
            <v>0</v>
          </cell>
          <cell r="AJ160">
            <v>38760</v>
          </cell>
          <cell r="AM160">
            <v>106</v>
          </cell>
          <cell r="AN160">
            <v>1</v>
          </cell>
          <cell r="AO160">
            <v>12</v>
          </cell>
          <cell r="AP160">
            <v>3</v>
          </cell>
          <cell r="AQ160" t="str">
            <v>GADENS    (NSW)</v>
          </cell>
          <cell r="AR160" t="str">
            <v>NSW</v>
          </cell>
          <cell r="AS160" t="str">
            <v>S</v>
          </cell>
          <cell r="AT160" t="str">
            <v>PL</v>
          </cell>
          <cell r="AU160" t="str">
            <v>IT</v>
          </cell>
          <cell r="AV160" t="str">
            <v>SPLITLOAN</v>
          </cell>
          <cell r="AW160">
            <v>9001812</v>
          </cell>
          <cell r="AX160">
            <v>25</v>
          </cell>
          <cell r="AY160" t="str">
            <v>DLY</v>
          </cell>
          <cell r="AZ160" t="str">
            <v>N/A</v>
          </cell>
          <cell r="BA160">
            <v>0</v>
          </cell>
          <cell r="BB160">
            <v>0</v>
          </cell>
          <cell r="BC160">
            <v>0</v>
          </cell>
          <cell r="BF160" t="str">
            <v>PIP</v>
          </cell>
          <cell r="BG160" t="str">
            <v>Near Prime</v>
          </cell>
          <cell r="BH160" t="str">
            <v>NCM-W06</v>
          </cell>
        </row>
        <row r="161">
          <cell r="A161">
            <v>9001817</v>
          </cell>
          <cell r="B161">
            <v>1</v>
          </cell>
          <cell r="D161" t="str">
            <v>NLA</v>
          </cell>
          <cell r="E161" t="str">
            <v>W</v>
          </cell>
          <cell r="F161" t="str">
            <v>QLD</v>
          </cell>
          <cell r="G161">
            <v>40000</v>
          </cell>
          <cell r="H161" t="str">
            <v>MOBIUS</v>
          </cell>
          <cell r="I161">
            <v>40065</v>
          </cell>
          <cell r="J161" t="str">
            <v>PIONEER</v>
          </cell>
          <cell r="M161">
            <v>9001817</v>
          </cell>
          <cell r="N161">
            <v>38838</v>
          </cell>
          <cell r="O161">
            <v>2971</v>
          </cell>
          <cell r="P161" t="str">
            <v>JOHNSON P A</v>
          </cell>
          <cell r="Q161">
            <v>470250</v>
          </cell>
          <cell r="R161">
            <v>0</v>
          </cell>
          <cell r="S161">
            <v>470250</v>
          </cell>
          <cell r="T161">
            <v>200</v>
          </cell>
          <cell r="U161" t="str">
            <v>Approved</v>
          </cell>
          <cell r="V161">
            <v>100</v>
          </cell>
          <cell r="W161" t="str">
            <v>MPA Confirmed To OM</v>
          </cell>
          <cell r="X161">
            <v>38699</v>
          </cell>
          <cell r="Y161">
            <v>7.34</v>
          </cell>
          <cell r="Z161">
            <v>1.25</v>
          </cell>
          <cell r="AA161">
            <v>1.9</v>
          </cell>
          <cell r="AB161">
            <v>9.24</v>
          </cell>
          <cell r="AC161">
            <v>3620.93</v>
          </cell>
          <cell r="AD161">
            <v>95</v>
          </cell>
          <cell r="AE161">
            <v>38730</v>
          </cell>
          <cell r="AI161">
            <v>0</v>
          </cell>
          <cell r="AJ161">
            <v>38761</v>
          </cell>
          <cell r="AM161">
            <v>106</v>
          </cell>
          <cell r="AN161">
            <v>1</v>
          </cell>
          <cell r="AO161">
            <v>13</v>
          </cell>
          <cell r="AP161">
            <v>4</v>
          </cell>
          <cell r="AQ161" t="str">
            <v>MACGILLIV (QLD)</v>
          </cell>
          <cell r="AR161" t="str">
            <v>QLD</v>
          </cell>
          <cell r="AS161" t="str">
            <v>S</v>
          </cell>
          <cell r="AT161" t="str">
            <v>PL</v>
          </cell>
          <cell r="AU161" t="str">
            <v>IT</v>
          </cell>
          <cell r="AV161" t="str">
            <v>SPLITLOAN</v>
          </cell>
          <cell r="AW161" t="str">
            <v>-</v>
          </cell>
          <cell r="AX161">
            <v>30</v>
          </cell>
          <cell r="AY161" t="str">
            <v>DLY</v>
          </cell>
          <cell r="AZ161" t="str">
            <v>N/A</v>
          </cell>
          <cell r="BA161">
            <v>0</v>
          </cell>
          <cell r="BB161">
            <v>0</v>
          </cell>
          <cell r="BC161">
            <v>0</v>
          </cell>
          <cell r="BF161" t="str">
            <v>ROO</v>
          </cell>
          <cell r="BG161" t="str">
            <v>Near Prime</v>
          </cell>
          <cell r="BH161" t="str">
            <v>NCM-W06</v>
          </cell>
        </row>
        <row r="162">
          <cell r="A162">
            <v>9001838</v>
          </cell>
          <cell r="B162">
            <v>1</v>
          </cell>
          <cell r="D162" t="str">
            <v>ELO</v>
          </cell>
          <cell r="E162" t="str">
            <v>W</v>
          </cell>
          <cell r="F162" t="str">
            <v>NSW</v>
          </cell>
          <cell r="G162">
            <v>40000</v>
          </cell>
          <cell r="H162" t="str">
            <v>MOBIUS</v>
          </cell>
          <cell r="I162">
            <v>49000</v>
          </cell>
          <cell r="J162" t="str">
            <v>LAWTEAL</v>
          </cell>
          <cell r="M162">
            <v>9001838</v>
          </cell>
          <cell r="N162">
            <v>38842</v>
          </cell>
          <cell r="O162">
            <v>2998</v>
          </cell>
          <cell r="P162" t="str">
            <v>ZAN Y V</v>
          </cell>
          <cell r="Q162">
            <v>476000</v>
          </cell>
          <cell r="R162">
            <v>0</v>
          </cell>
          <cell r="S162">
            <v>476000</v>
          </cell>
          <cell r="T162">
            <v>200</v>
          </cell>
          <cell r="U162" t="str">
            <v>Approved</v>
          </cell>
          <cell r="V162">
            <v>100</v>
          </cell>
          <cell r="W162" t="str">
            <v>MPA Confirmed To OM</v>
          </cell>
          <cell r="X162">
            <v>38705</v>
          </cell>
          <cell r="Y162">
            <v>8</v>
          </cell>
          <cell r="Z162">
            <v>0</v>
          </cell>
          <cell r="AA162">
            <v>1.25</v>
          </cell>
          <cell r="AB162">
            <v>9.25</v>
          </cell>
          <cell r="AC162">
            <v>3669.17</v>
          </cell>
          <cell r="AD162">
            <v>70</v>
          </cell>
          <cell r="AE162">
            <v>38736</v>
          </cell>
          <cell r="AI162">
            <v>0</v>
          </cell>
          <cell r="AJ162">
            <v>38767</v>
          </cell>
          <cell r="AM162">
            <v>106</v>
          </cell>
          <cell r="AN162">
            <v>1</v>
          </cell>
          <cell r="AO162">
            <v>19</v>
          </cell>
          <cell r="AP162">
            <v>7</v>
          </cell>
          <cell r="AQ162" t="str">
            <v>KREMNIZER &amp; CO</v>
          </cell>
          <cell r="AR162" t="str">
            <v>NSW</v>
          </cell>
          <cell r="AS162" t="str">
            <v>S</v>
          </cell>
          <cell r="AT162" t="str">
            <v>PL</v>
          </cell>
          <cell r="AU162" t="str">
            <v>IT</v>
          </cell>
          <cell r="AV162" t="str">
            <v>SPLITLOAN</v>
          </cell>
          <cell r="AW162" t="str">
            <v>-</v>
          </cell>
          <cell r="AX162">
            <v>1</v>
          </cell>
          <cell r="AY162" t="str">
            <v>DLY</v>
          </cell>
          <cell r="AZ162" t="str">
            <v>N/A</v>
          </cell>
          <cell r="BA162">
            <v>0</v>
          </cell>
          <cell r="BB162">
            <v>0</v>
          </cell>
          <cell r="BC162">
            <v>0</v>
          </cell>
          <cell r="BF162" t="str">
            <v>BIP</v>
          </cell>
          <cell r="BG162" t="str">
            <v>Lawteal Equity Loan</v>
          </cell>
          <cell r="BH162" t="str">
            <v>NCM-W05</v>
          </cell>
        </row>
        <row r="163">
          <cell r="A163">
            <v>9001848</v>
          </cell>
          <cell r="B163">
            <v>1</v>
          </cell>
          <cell r="D163" t="str">
            <v>NLA</v>
          </cell>
          <cell r="E163" t="str">
            <v>W</v>
          </cell>
          <cell r="F163" t="str">
            <v>NSW</v>
          </cell>
          <cell r="G163">
            <v>40000</v>
          </cell>
          <cell r="H163" t="str">
            <v>MOBIUS</v>
          </cell>
          <cell r="I163">
            <v>40074</v>
          </cell>
          <cell r="J163" t="str">
            <v>AIMS</v>
          </cell>
          <cell r="M163">
            <v>9001848</v>
          </cell>
          <cell r="N163">
            <v>38842</v>
          </cell>
          <cell r="O163">
            <v>2987</v>
          </cell>
          <cell r="P163" t="str">
            <v>MCGUINESS J A</v>
          </cell>
          <cell r="Q163">
            <v>339625</v>
          </cell>
          <cell r="R163">
            <v>0</v>
          </cell>
          <cell r="S163">
            <v>339625</v>
          </cell>
          <cell r="T163">
            <v>200</v>
          </cell>
          <cell r="U163" t="str">
            <v>Approved</v>
          </cell>
          <cell r="V163">
            <v>100</v>
          </cell>
          <cell r="W163" t="str">
            <v>MPA Confirmed To OM</v>
          </cell>
          <cell r="X163">
            <v>38706</v>
          </cell>
          <cell r="Y163">
            <v>8.09</v>
          </cell>
          <cell r="Z163">
            <v>0</v>
          </cell>
          <cell r="AA163">
            <v>1.26</v>
          </cell>
          <cell r="AB163">
            <v>9.35</v>
          </cell>
          <cell r="AC163">
            <v>2646.24</v>
          </cell>
          <cell r="AD163">
            <v>95</v>
          </cell>
          <cell r="AE163">
            <v>38737</v>
          </cell>
          <cell r="AI163">
            <v>0</v>
          </cell>
          <cell r="AJ163">
            <v>38768</v>
          </cell>
          <cell r="AM163">
            <v>106</v>
          </cell>
          <cell r="AN163">
            <v>1</v>
          </cell>
          <cell r="AO163">
            <v>20</v>
          </cell>
          <cell r="AP163">
            <v>5</v>
          </cell>
          <cell r="AQ163" t="str">
            <v>GADENS    (VIC)</v>
          </cell>
          <cell r="AR163" t="str">
            <v>VIC</v>
          </cell>
          <cell r="AS163" t="str">
            <v>S</v>
          </cell>
          <cell r="AT163" t="str">
            <v>PL</v>
          </cell>
          <cell r="AU163" t="str">
            <v>IT</v>
          </cell>
          <cell r="AV163" t="str">
            <v>SPLITLOAN</v>
          </cell>
          <cell r="AW163" t="str">
            <v>-</v>
          </cell>
          <cell r="AX163">
            <v>30</v>
          </cell>
          <cell r="AY163" t="str">
            <v>DLY</v>
          </cell>
          <cell r="AZ163" t="str">
            <v>N/A</v>
          </cell>
          <cell r="BA163">
            <v>0</v>
          </cell>
          <cell r="BB163">
            <v>0</v>
          </cell>
          <cell r="BC163">
            <v>0</v>
          </cell>
          <cell r="BF163" t="str">
            <v>PIP</v>
          </cell>
          <cell r="BG163" t="str">
            <v>Near Prime</v>
          </cell>
          <cell r="BH163" t="str">
            <v>NCM-W06</v>
          </cell>
        </row>
        <row r="164">
          <cell r="A164">
            <v>9001861</v>
          </cell>
          <cell r="B164">
            <v>1</v>
          </cell>
          <cell r="D164" t="str">
            <v>NLA</v>
          </cell>
          <cell r="E164" t="str">
            <v>W</v>
          </cell>
          <cell r="F164" t="str">
            <v>QLD</v>
          </cell>
          <cell r="G164">
            <v>40000</v>
          </cell>
          <cell r="H164" t="str">
            <v>MOBIUS</v>
          </cell>
          <cell r="I164">
            <v>40065</v>
          </cell>
          <cell r="J164" t="str">
            <v>PIONEER</v>
          </cell>
          <cell r="M164">
            <v>9001861</v>
          </cell>
          <cell r="N164">
            <v>38856</v>
          </cell>
          <cell r="O164">
            <v>3037</v>
          </cell>
          <cell r="P164" t="str">
            <v>SUNDERLAND G P</v>
          </cell>
          <cell r="Q164">
            <v>348650</v>
          </cell>
          <cell r="R164">
            <v>0</v>
          </cell>
          <cell r="S164">
            <v>348650</v>
          </cell>
          <cell r="T164">
            <v>200</v>
          </cell>
          <cell r="U164" t="str">
            <v>Approved</v>
          </cell>
          <cell r="V164">
            <v>100</v>
          </cell>
          <cell r="W164" t="str">
            <v>MPA Confirmed To OM</v>
          </cell>
          <cell r="X164">
            <v>38714</v>
          </cell>
          <cell r="Y164">
            <v>7.34</v>
          </cell>
          <cell r="Z164">
            <v>1.25</v>
          </cell>
          <cell r="AA164">
            <v>1.9</v>
          </cell>
          <cell r="AB164">
            <v>9.24</v>
          </cell>
          <cell r="AC164">
            <v>2983.37</v>
          </cell>
          <cell r="AD164">
            <v>95</v>
          </cell>
          <cell r="AE164">
            <v>38740</v>
          </cell>
          <cell r="AI164">
            <v>0</v>
          </cell>
          <cell r="AJ164">
            <v>38771</v>
          </cell>
          <cell r="AM164">
            <v>106</v>
          </cell>
          <cell r="AN164">
            <v>1</v>
          </cell>
          <cell r="AO164">
            <v>23</v>
          </cell>
          <cell r="AP164">
            <v>4</v>
          </cell>
          <cell r="AQ164" t="str">
            <v>MACGILLIV (QLD)</v>
          </cell>
          <cell r="AR164" t="str">
            <v>QLD</v>
          </cell>
          <cell r="AS164" t="str">
            <v>S</v>
          </cell>
          <cell r="AT164" t="str">
            <v>PL</v>
          </cell>
          <cell r="AU164" t="str">
            <v>IT</v>
          </cell>
          <cell r="AV164" t="str">
            <v>SPLITLOAN</v>
          </cell>
          <cell r="AW164">
            <v>9001861</v>
          </cell>
          <cell r="AX164">
            <v>25</v>
          </cell>
          <cell r="AY164" t="str">
            <v>DLY</v>
          </cell>
          <cell r="AZ164" t="str">
            <v>N/A</v>
          </cell>
          <cell r="BA164">
            <v>0</v>
          </cell>
          <cell r="BB164">
            <v>0</v>
          </cell>
          <cell r="BC164">
            <v>0</v>
          </cell>
          <cell r="BF164" t="str">
            <v>POO</v>
          </cell>
          <cell r="BG164" t="str">
            <v>Near Prime</v>
          </cell>
          <cell r="BH164" t="str">
            <v>NCM-W06</v>
          </cell>
        </row>
        <row r="165">
          <cell r="A165">
            <v>9001868</v>
          </cell>
          <cell r="B165">
            <v>1</v>
          </cell>
          <cell r="D165" t="str">
            <v>NLA</v>
          </cell>
          <cell r="E165" t="str">
            <v>W</v>
          </cell>
          <cell r="F165" t="str">
            <v>QLD</v>
          </cell>
          <cell r="G165">
            <v>40000</v>
          </cell>
          <cell r="H165" t="str">
            <v>MOBIUS</v>
          </cell>
          <cell r="I165">
            <v>40065</v>
          </cell>
          <cell r="J165" t="str">
            <v>PIONEER</v>
          </cell>
          <cell r="M165">
            <v>9001868</v>
          </cell>
          <cell r="N165">
            <v>38853</v>
          </cell>
          <cell r="O165">
            <v>3049</v>
          </cell>
          <cell r="P165" t="str">
            <v>GRIOLI P D</v>
          </cell>
          <cell r="Q165">
            <v>494000</v>
          </cell>
          <cell r="R165">
            <v>0</v>
          </cell>
          <cell r="S165">
            <v>494000</v>
          </cell>
          <cell r="T165">
            <v>200</v>
          </cell>
          <cell r="U165" t="str">
            <v>Approved</v>
          </cell>
          <cell r="V165">
            <v>100</v>
          </cell>
          <cell r="W165" t="str">
            <v>MPA Confirmed To OM</v>
          </cell>
          <cell r="X165">
            <v>38716</v>
          </cell>
          <cell r="Y165">
            <v>6.09</v>
          </cell>
          <cell r="Z165">
            <v>0</v>
          </cell>
          <cell r="AA165">
            <v>3.15</v>
          </cell>
          <cell r="AB165">
            <v>9.24</v>
          </cell>
          <cell r="AC165">
            <v>3803.8</v>
          </cell>
          <cell r="AD165">
            <v>95</v>
          </cell>
          <cell r="AE165">
            <v>38745</v>
          </cell>
          <cell r="AI165">
            <v>0</v>
          </cell>
          <cell r="AJ165">
            <v>38776</v>
          </cell>
          <cell r="AM165">
            <v>106</v>
          </cell>
          <cell r="AN165">
            <v>1</v>
          </cell>
          <cell r="AO165">
            <v>28</v>
          </cell>
          <cell r="AP165">
            <v>4</v>
          </cell>
          <cell r="AQ165" t="str">
            <v>MACGILLIV (QLD)</v>
          </cell>
          <cell r="AR165" t="str">
            <v>QLD</v>
          </cell>
          <cell r="AS165" t="str">
            <v>S</v>
          </cell>
          <cell r="AT165" t="str">
            <v>PL</v>
          </cell>
          <cell r="AU165" t="str">
            <v>IT</v>
          </cell>
          <cell r="AV165" t="str">
            <v>SPLITLOAN</v>
          </cell>
          <cell r="AW165">
            <v>9001868</v>
          </cell>
          <cell r="AX165">
            <v>30</v>
          </cell>
          <cell r="AY165" t="str">
            <v>DLY</v>
          </cell>
          <cell r="AZ165" t="str">
            <v>N/A</v>
          </cell>
          <cell r="BA165">
            <v>0</v>
          </cell>
          <cell r="BB165">
            <v>0</v>
          </cell>
          <cell r="BC165">
            <v>0</v>
          </cell>
          <cell r="BF165" t="str">
            <v>ROO</v>
          </cell>
          <cell r="BG165" t="str">
            <v>Near Prime</v>
          </cell>
          <cell r="BH165" t="str">
            <v>NCM-W06</v>
          </cell>
        </row>
        <row r="166">
          <cell r="A166">
            <v>9001884</v>
          </cell>
          <cell r="B166">
            <v>1</v>
          </cell>
          <cell r="C166" t="str">
            <v>WMC</v>
          </cell>
          <cell r="D166" t="str">
            <v>ELO</v>
          </cell>
          <cell r="E166" t="str">
            <v>W</v>
          </cell>
          <cell r="F166" t="str">
            <v>NSW</v>
          </cell>
          <cell r="G166">
            <v>40000</v>
          </cell>
          <cell r="H166" t="str">
            <v>MOBIUS</v>
          </cell>
          <cell r="I166">
            <v>49000</v>
          </cell>
          <cell r="J166" t="str">
            <v>LAWTEAL</v>
          </cell>
          <cell r="M166">
            <v>9001884</v>
          </cell>
          <cell r="N166">
            <v>38805</v>
          </cell>
          <cell r="O166">
            <v>3079</v>
          </cell>
          <cell r="P166" t="str">
            <v>STEVENS G J</v>
          </cell>
          <cell r="Q166">
            <v>230000</v>
          </cell>
          <cell r="R166">
            <v>0</v>
          </cell>
          <cell r="S166">
            <v>230000</v>
          </cell>
          <cell r="T166">
            <v>200</v>
          </cell>
          <cell r="U166" t="str">
            <v>Approved</v>
          </cell>
          <cell r="V166">
            <v>100</v>
          </cell>
          <cell r="W166" t="str">
            <v>MPA Confirmed To OM</v>
          </cell>
          <cell r="X166">
            <v>38727</v>
          </cell>
          <cell r="Y166">
            <v>8</v>
          </cell>
          <cell r="Z166">
            <v>0</v>
          </cell>
          <cell r="AA166">
            <v>1.75</v>
          </cell>
          <cell r="AB166">
            <v>9.75</v>
          </cell>
          <cell r="AC166">
            <v>1868.75</v>
          </cell>
          <cell r="AD166">
            <v>67.650000000000006</v>
          </cell>
          <cell r="AE166">
            <v>38757</v>
          </cell>
          <cell r="AI166">
            <v>0</v>
          </cell>
          <cell r="AJ166">
            <v>38785</v>
          </cell>
          <cell r="AM166">
            <v>106</v>
          </cell>
          <cell r="AN166">
            <v>2</v>
          </cell>
          <cell r="AO166">
            <v>9</v>
          </cell>
          <cell r="AP166">
            <v>7</v>
          </cell>
          <cell r="AQ166" t="str">
            <v>KREMNIZER &amp; CO</v>
          </cell>
          <cell r="AR166" t="str">
            <v>NSW</v>
          </cell>
          <cell r="AS166" t="str">
            <v>S</v>
          </cell>
          <cell r="AT166" t="str">
            <v>PL</v>
          </cell>
          <cell r="AU166" t="str">
            <v>IT</v>
          </cell>
          <cell r="AV166" t="str">
            <v>SPLITLOAN</v>
          </cell>
          <cell r="AW166">
            <v>9001884</v>
          </cell>
          <cell r="AX166">
            <v>1</v>
          </cell>
          <cell r="AY166" t="str">
            <v>DLY</v>
          </cell>
          <cell r="AZ166" t="str">
            <v>N/A</v>
          </cell>
          <cell r="BA166">
            <v>0</v>
          </cell>
          <cell r="BB166">
            <v>0</v>
          </cell>
          <cell r="BC166">
            <v>0</v>
          </cell>
          <cell r="BF166" t="str">
            <v>OTH</v>
          </cell>
          <cell r="BG166" t="str">
            <v>Lawteal Equity Loan</v>
          </cell>
          <cell r="BH166" t="str">
            <v>NCM-W05</v>
          </cell>
        </row>
        <row r="167">
          <cell r="A167">
            <v>9001885</v>
          </cell>
          <cell r="B167">
            <v>1</v>
          </cell>
          <cell r="D167" t="str">
            <v>ELO</v>
          </cell>
          <cell r="E167" t="str">
            <v>W</v>
          </cell>
          <cell r="F167" t="str">
            <v>NSW</v>
          </cell>
          <cell r="G167">
            <v>40000</v>
          </cell>
          <cell r="H167" t="str">
            <v>MOBIUS</v>
          </cell>
          <cell r="I167">
            <v>49000</v>
          </cell>
          <cell r="J167" t="str">
            <v>LAWTEAL</v>
          </cell>
          <cell r="M167">
            <v>9001885</v>
          </cell>
          <cell r="N167">
            <v>38695</v>
          </cell>
          <cell r="O167">
            <v>3081</v>
          </cell>
          <cell r="P167" t="str">
            <v>WYNGAARDT A D</v>
          </cell>
          <cell r="Q167">
            <v>188000</v>
          </cell>
          <cell r="R167">
            <v>0</v>
          </cell>
          <cell r="S167">
            <v>188000</v>
          </cell>
          <cell r="T167">
            <v>200</v>
          </cell>
          <cell r="U167" t="str">
            <v>Approved</v>
          </cell>
          <cell r="V167">
            <v>100</v>
          </cell>
          <cell r="W167" t="str">
            <v>MPA Confirmed To OM</v>
          </cell>
          <cell r="X167">
            <v>38729</v>
          </cell>
          <cell r="Y167">
            <v>8</v>
          </cell>
          <cell r="Z167">
            <v>0</v>
          </cell>
          <cell r="AA167">
            <v>0.75</v>
          </cell>
          <cell r="AB167">
            <v>8.75</v>
          </cell>
          <cell r="AC167">
            <v>1370.83</v>
          </cell>
          <cell r="AD167">
            <v>64.83</v>
          </cell>
          <cell r="AE167">
            <v>38757</v>
          </cell>
          <cell r="AI167">
            <v>0</v>
          </cell>
          <cell r="AJ167">
            <v>38785</v>
          </cell>
          <cell r="AM167">
            <v>106</v>
          </cell>
          <cell r="AN167">
            <v>2</v>
          </cell>
          <cell r="AO167">
            <v>9</v>
          </cell>
          <cell r="AP167">
            <v>7</v>
          </cell>
          <cell r="AQ167" t="str">
            <v>KREMNIZER &amp; CO</v>
          </cell>
          <cell r="AR167" t="str">
            <v>NSW</v>
          </cell>
          <cell r="AS167" t="str">
            <v>S</v>
          </cell>
          <cell r="AT167" t="str">
            <v>PL</v>
          </cell>
          <cell r="AU167" t="str">
            <v>IT</v>
          </cell>
          <cell r="AV167" t="str">
            <v>SPLITLOAN</v>
          </cell>
          <cell r="AW167">
            <v>9001885</v>
          </cell>
          <cell r="AX167">
            <v>1</v>
          </cell>
          <cell r="AY167" t="str">
            <v>DLY</v>
          </cell>
          <cell r="AZ167" t="str">
            <v>N/A</v>
          </cell>
          <cell r="BA167">
            <v>0</v>
          </cell>
          <cell r="BB167">
            <v>0</v>
          </cell>
          <cell r="BC167">
            <v>0</v>
          </cell>
          <cell r="BF167" t="str">
            <v>BIP</v>
          </cell>
          <cell r="BG167" t="str">
            <v>Lawteal Equity Loan</v>
          </cell>
          <cell r="BH167" t="str">
            <v>NCM-W05</v>
          </cell>
        </row>
        <row r="168">
          <cell r="A168">
            <v>9001895</v>
          </cell>
          <cell r="B168">
            <v>1</v>
          </cell>
          <cell r="C168" t="str">
            <v>WMC</v>
          </cell>
          <cell r="D168" t="str">
            <v>ELO</v>
          </cell>
          <cell r="E168" t="str">
            <v>W</v>
          </cell>
          <cell r="F168" t="str">
            <v>NSW</v>
          </cell>
          <cell r="G168">
            <v>40000</v>
          </cell>
          <cell r="H168" t="str">
            <v>MOBIUS</v>
          </cell>
          <cell r="I168">
            <v>49000</v>
          </cell>
          <cell r="J168" t="str">
            <v>LAWTEAL</v>
          </cell>
          <cell r="M168">
            <v>9001895</v>
          </cell>
          <cell r="N168">
            <v>38789</v>
          </cell>
          <cell r="O168">
            <v>3097</v>
          </cell>
          <cell r="P168" t="str">
            <v>GJ &amp; MK PART T</v>
          </cell>
          <cell r="Q168">
            <v>382000</v>
          </cell>
          <cell r="R168">
            <v>0</v>
          </cell>
          <cell r="S168">
            <v>382000</v>
          </cell>
          <cell r="T168">
            <v>200</v>
          </cell>
          <cell r="U168" t="str">
            <v>Approved</v>
          </cell>
          <cell r="V168">
            <v>100</v>
          </cell>
          <cell r="W168" t="str">
            <v>MPA Confirmed To OM</v>
          </cell>
          <cell r="X168">
            <v>38733</v>
          </cell>
          <cell r="Y168">
            <v>8</v>
          </cell>
          <cell r="Z168">
            <v>0</v>
          </cell>
          <cell r="AA168">
            <v>0.75</v>
          </cell>
          <cell r="AB168">
            <v>8.75</v>
          </cell>
          <cell r="AC168">
            <v>2785.42</v>
          </cell>
          <cell r="AD168">
            <v>60.63</v>
          </cell>
          <cell r="AE168">
            <v>38761</v>
          </cell>
          <cell r="AI168">
            <v>0</v>
          </cell>
          <cell r="AJ168">
            <v>38789</v>
          </cell>
          <cell r="AM168">
            <v>106</v>
          </cell>
          <cell r="AN168">
            <v>2</v>
          </cell>
          <cell r="AO168">
            <v>13</v>
          </cell>
          <cell r="AP168">
            <v>7</v>
          </cell>
          <cell r="AQ168" t="str">
            <v>KREMNIZER &amp; CO</v>
          </cell>
          <cell r="AR168" t="str">
            <v>NSW</v>
          </cell>
          <cell r="AS168" t="str">
            <v>S</v>
          </cell>
          <cell r="AT168" t="str">
            <v>PL</v>
          </cell>
          <cell r="AU168" t="str">
            <v>IT</v>
          </cell>
          <cell r="AV168" t="str">
            <v>SPLITLOAN</v>
          </cell>
          <cell r="AW168">
            <v>9001895</v>
          </cell>
          <cell r="AX168">
            <v>1</v>
          </cell>
          <cell r="AY168" t="str">
            <v>DLY</v>
          </cell>
          <cell r="AZ168" t="str">
            <v>N/A</v>
          </cell>
          <cell r="BA168">
            <v>0</v>
          </cell>
          <cell r="BB168">
            <v>0</v>
          </cell>
          <cell r="BC168">
            <v>0</v>
          </cell>
          <cell r="BF168" t="str">
            <v>BIP</v>
          </cell>
          <cell r="BG168" t="str">
            <v>Lawteal Equity Loan</v>
          </cell>
          <cell r="BH168" t="str">
            <v>NCM-W05</v>
          </cell>
        </row>
        <row r="169">
          <cell r="A169">
            <v>9001995</v>
          </cell>
          <cell r="B169">
            <v>1</v>
          </cell>
          <cell r="D169" t="str">
            <v>ELO</v>
          </cell>
          <cell r="E169" t="str">
            <v>W</v>
          </cell>
          <cell r="F169" t="str">
            <v>NSW</v>
          </cell>
          <cell r="G169">
            <v>40000</v>
          </cell>
          <cell r="H169" t="str">
            <v>MOBIUS</v>
          </cell>
          <cell r="I169">
            <v>49000</v>
          </cell>
          <cell r="J169" t="str">
            <v>LAWTEAL</v>
          </cell>
          <cell r="M169">
            <v>9001995</v>
          </cell>
          <cell r="N169">
            <v>38839</v>
          </cell>
          <cell r="O169">
            <v>3267</v>
          </cell>
          <cell r="P169" t="str">
            <v>PRIOR R A</v>
          </cell>
          <cell r="Q169">
            <v>240000</v>
          </cell>
          <cell r="R169">
            <v>0</v>
          </cell>
          <cell r="S169">
            <v>240000</v>
          </cell>
          <cell r="T169">
            <v>200</v>
          </cell>
          <cell r="U169" t="str">
            <v>Approved</v>
          </cell>
          <cell r="V169">
            <v>100</v>
          </cell>
          <cell r="W169" t="str">
            <v>MPA Confirmed To OM</v>
          </cell>
          <cell r="X169">
            <v>38762</v>
          </cell>
          <cell r="Y169">
            <v>8</v>
          </cell>
          <cell r="Z169">
            <v>0</v>
          </cell>
          <cell r="AA169">
            <v>1.75</v>
          </cell>
          <cell r="AB169">
            <v>9.75</v>
          </cell>
          <cell r="AC169">
            <v>1950</v>
          </cell>
          <cell r="AD169">
            <v>67.61</v>
          </cell>
          <cell r="AE169">
            <v>38789</v>
          </cell>
          <cell r="AI169">
            <v>0</v>
          </cell>
          <cell r="AJ169">
            <v>38820</v>
          </cell>
          <cell r="AM169">
            <v>106</v>
          </cell>
          <cell r="AN169">
            <v>3</v>
          </cell>
          <cell r="AO169">
            <v>13</v>
          </cell>
          <cell r="AP169">
            <v>7</v>
          </cell>
          <cell r="AQ169" t="str">
            <v>KREMNIZER &amp; CO</v>
          </cell>
          <cell r="AR169" t="str">
            <v>NSW</v>
          </cell>
          <cell r="AS169" t="str">
            <v>S</v>
          </cell>
          <cell r="AT169" t="str">
            <v>PL</v>
          </cell>
          <cell r="AU169" t="str">
            <v>IT</v>
          </cell>
          <cell r="AV169" t="str">
            <v>SPLITLOAN</v>
          </cell>
          <cell r="AW169">
            <v>9001995</v>
          </cell>
          <cell r="AX169">
            <v>2</v>
          </cell>
          <cell r="AY169" t="str">
            <v>DLY</v>
          </cell>
          <cell r="AZ169" t="str">
            <v>N/A</v>
          </cell>
          <cell r="BA169">
            <v>0</v>
          </cell>
          <cell r="BB169">
            <v>0</v>
          </cell>
          <cell r="BC169">
            <v>0</v>
          </cell>
          <cell r="BF169" t="str">
            <v>BIP</v>
          </cell>
          <cell r="BG169" t="str">
            <v>Lawteal Equity Loan</v>
          </cell>
          <cell r="BH169" t="str">
            <v>NCM-W05</v>
          </cell>
        </row>
        <row r="170">
          <cell r="A170">
            <v>9001996</v>
          </cell>
          <cell r="B170">
            <v>1</v>
          </cell>
          <cell r="C170" t="str">
            <v>WMC</v>
          </cell>
          <cell r="D170" t="str">
            <v>ELO</v>
          </cell>
          <cell r="E170" t="str">
            <v>W</v>
          </cell>
          <cell r="F170" t="str">
            <v>NSW</v>
          </cell>
          <cell r="G170">
            <v>40000</v>
          </cell>
          <cell r="H170" t="str">
            <v>MOBIUS</v>
          </cell>
          <cell r="I170">
            <v>49000</v>
          </cell>
          <cell r="J170" t="str">
            <v>LAWTEAL</v>
          </cell>
          <cell r="M170">
            <v>9001996</v>
          </cell>
          <cell r="N170">
            <v>38847</v>
          </cell>
          <cell r="O170">
            <v>3268</v>
          </cell>
          <cell r="P170" t="str">
            <v>BLENCH J A</v>
          </cell>
          <cell r="Q170">
            <v>399000</v>
          </cell>
          <cell r="R170">
            <v>0</v>
          </cell>
          <cell r="S170">
            <v>399000</v>
          </cell>
          <cell r="T170">
            <v>200</v>
          </cell>
          <cell r="U170" t="str">
            <v>Approved</v>
          </cell>
          <cell r="V170">
            <v>100</v>
          </cell>
          <cell r="W170" t="str">
            <v>MPA Confirmed To OM</v>
          </cell>
          <cell r="X170">
            <v>38762</v>
          </cell>
          <cell r="Y170">
            <v>8</v>
          </cell>
          <cell r="Z170">
            <v>0</v>
          </cell>
          <cell r="AA170">
            <v>1.5</v>
          </cell>
          <cell r="AB170">
            <v>9.5</v>
          </cell>
          <cell r="AC170">
            <v>3158.75</v>
          </cell>
          <cell r="AD170">
            <v>70</v>
          </cell>
          <cell r="AE170">
            <v>38789</v>
          </cell>
          <cell r="AI170">
            <v>0</v>
          </cell>
          <cell r="AJ170">
            <v>38820</v>
          </cell>
          <cell r="AM170">
            <v>106</v>
          </cell>
          <cell r="AN170">
            <v>3</v>
          </cell>
          <cell r="AO170">
            <v>13</v>
          </cell>
          <cell r="AP170">
            <v>7</v>
          </cell>
          <cell r="AQ170" t="str">
            <v>KREMNIZER &amp; CO</v>
          </cell>
          <cell r="AR170" t="str">
            <v>NSW</v>
          </cell>
          <cell r="AS170" t="str">
            <v>S</v>
          </cell>
          <cell r="AT170" t="str">
            <v>PL</v>
          </cell>
          <cell r="AU170" t="str">
            <v>IT</v>
          </cell>
          <cell r="AV170" t="str">
            <v>SPLITLOAN</v>
          </cell>
          <cell r="AW170">
            <v>9001996</v>
          </cell>
          <cell r="AX170">
            <v>1</v>
          </cell>
          <cell r="AY170" t="str">
            <v>DLY</v>
          </cell>
          <cell r="AZ170" t="str">
            <v>N/A</v>
          </cell>
          <cell r="BA170">
            <v>0</v>
          </cell>
          <cell r="BB170">
            <v>0</v>
          </cell>
          <cell r="BC170">
            <v>0</v>
          </cell>
          <cell r="BF170" t="str">
            <v>BIP</v>
          </cell>
          <cell r="BG170" t="str">
            <v>Lawteal Equity Loan</v>
          </cell>
          <cell r="BH170" t="str">
            <v>NCM-W05</v>
          </cell>
        </row>
        <row r="171">
          <cell r="A171">
            <v>9002016</v>
          </cell>
          <cell r="B171">
            <v>1</v>
          </cell>
          <cell r="D171" t="str">
            <v>ELO</v>
          </cell>
          <cell r="E171" t="str">
            <v>W</v>
          </cell>
          <cell r="F171" t="str">
            <v>NSW</v>
          </cell>
          <cell r="G171">
            <v>40000</v>
          </cell>
          <cell r="H171" t="str">
            <v>MOBIUS</v>
          </cell>
          <cell r="I171">
            <v>49000</v>
          </cell>
          <cell r="J171" t="str">
            <v>LAWTEAL</v>
          </cell>
          <cell r="M171">
            <v>9002016</v>
          </cell>
          <cell r="N171">
            <v>38853</v>
          </cell>
          <cell r="O171">
            <v>3304</v>
          </cell>
          <cell r="P171" t="str">
            <v>KNEEN A J</v>
          </cell>
          <cell r="Q171">
            <v>87000</v>
          </cell>
          <cell r="R171">
            <v>0</v>
          </cell>
          <cell r="S171">
            <v>87000</v>
          </cell>
          <cell r="T171">
            <v>200</v>
          </cell>
          <cell r="U171" t="str">
            <v>Approved</v>
          </cell>
          <cell r="V171">
            <v>100</v>
          </cell>
          <cell r="W171" t="str">
            <v>MPA Confirmed To OM</v>
          </cell>
          <cell r="X171">
            <v>38765</v>
          </cell>
          <cell r="Y171">
            <v>8</v>
          </cell>
          <cell r="Z171">
            <v>0</v>
          </cell>
          <cell r="AA171">
            <v>2</v>
          </cell>
          <cell r="AB171">
            <v>10</v>
          </cell>
          <cell r="AC171">
            <v>725</v>
          </cell>
          <cell r="AD171">
            <v>49.71</v>
          </cell>
          <cell r="AE171">
            <v>38792</v>
          </cell>
          <cell r="AI171">
            <v>0</v>
          </cell>
          <cell r="AJ171">
            <v>38823</v>
          </cell>
          <cell r="AM171">
            <v>106</v>
          </cell>
          <cell r="AN171">
            <v>3</v>
          </cell>
          <cell r="AO171">
            <v>16</v>
          </cell>
          <cell r="AP171">
            <v>7</v>
          </cell>
          <cell r="AQ171" t="str">
            <v>KREMNIZER &amp; CO</v>
          </cell>
          <cell r="AR171" t="str">
            <v>NSW</v>
          </cell>
          <cell r="AS171" t="str">
            <v>S</v>
          </cell>
          <cell r="AT171" t="str">
            <v>PL</v>
          </cell>
          <cell r="AU171" t="str">
            <v>IT</v>
          </cell>
          <cell r="AV171" t="str">
            <v>SPLITLOAN</v>
          </cell>
          <cell r="AW171">
            <v>9002016</v>
          </cell>
          <cell r="AX171">
            <v>1</v>
          </cell>
          <cell r="AY171" t="str">
            <v>DLY</v>
          </cell>
          <cell r="AZ171" t="str">
            <v>N/A</v>
          </cell>
          <cell r="BA171">
            <v>0</v>
          </cell>
          <cell r="BB171">
            <v>0</v>
          </cell>
          <cell r="BC171">
            <v>0</v>
          </cell>
          <cell r="BF171" t="str">
            <v>BIP</v>
          </cell>
          <cell r="BG171" t="str">
            <v>Lawteal Equity Loan</v>
          </cell>
          <cell r="BH171" t="str">
            <v>NCM-W05</v>
          </cell>
        </row>
        <row r="172">
          <cell r="A172">
            <v>9002034</v>
          </cell>
          <cell r="B172">
            <v>1</v>
          </cell>
          <cell r="C172" t="str">
            <v>WMC</v>
          </cell>
          <cell r="D172" t="str">
            <v>ELO</v>
          </cell>
          <cell r="E172" t="str">
            <v>W</v>
          </cell>
          <cell r="F172" t="str">
            <v>NSW</v>
          </cell>
          <cell r="G172">
            <v>40000</v>
          </cell>
          <cell r="H172" t="str">
            <v>MOBIUS</v>
          </cell>
          <cell r="I172">
            <v>49000</v>
          </cell>
          <cell r="J172" t="str">
            <v>LAWTEAL</v>
          </cell>
          <cell r="M172">
            <v>9002034</v>
          </cell>
          <cell r="N172">
            <v>38818</v>
          </cell>
          <cell r="O172">
            <v>3331</v>
          </cell>
          <cell r="P172" t="str">
            <v>CRESSWELL L J</v>
          </cell>
          <cell r="Q172">
            <v>185000</v>
          </cell>
          <cell r="R172">
            <v>0</v>
          </cell>
          <cell r="S172">
            <v>185000</v>
          </cell>
          <cell r="T172">
            <v>200</v>
          </cell>
          <cell r="U172" t="str">
            <v>Approved</v>
          </cell>
          <cell r="V172">
            <v>100</v>
          </cell>
          <cell r="W172" t="str">
            <v>MPA Confirmed To OM</v>
          </cell>
          <cell r="X172">
            <v>38769</v>
          </cell>
          <cell r="Y172">
            <v>8</v>
          </cell>
          <cell r="Z172">
            <v>0</v>
          </cell>
          <cell r="AA172">
            <v>2.2000000000000002</v>
          </cell>
          <cell r="AB172">
            <v>10.199999999999999</v>
          </cell>
          <cell r="AC172">
            <v>1572.5</v>
          </cell>
          <cell r="AD172">
            <v>69.81</v>
          </cell>
          <cell r="AE172">
            <v>38797</v>
          </cell>
          <cell r="AI172">
            <v>0</v>
          </cell>
          <cell r="AJ172">
            <v>38828</v>
          </cell>
          <cell r="AM172">
            <v>106</v>
          </cell>
          <cell r="AN172">
            <v>3</v>
          </cell>
          <cell r="AO172">
            <v>21</v>
          </cell>
          <cell r="AP172">
            <v>7</v>
          </cell>
          <cell r="AQ172" t="str">
            <v>KREMNIZER &amp; CO</v>
          </cell>
          <cell r="AR172" t="str">
            <v>NSW</v>
          </cell>
          <cell r="AS172" t="str">
            <v>S</v>
          </cell>
          <cell r="AT172" t="str">
            <v>PL</v>
          </cell>
          <cell r="AU172" t="str">
            <v>IT</v>
          </cell>
          <cell r="AV172" t="str">
            <v>SPLITLOAN</v>
          </cell>
          <cell r="AW172">
            <v>9002034</v>
          </cell>
          <cell r="AX172">
            <v>1</v>
          </cell>
          <cell r="AY172" t="str">
            <v>DLY</v>
          </cell>
          <cell r="AZ172" t="str">
            <v>N/A</v>
          </cell>
          <cell r="BA172">
            <v>0</v>
          </cell>
          <cell r="BB172">
            <v>0</v>
          </cell>
          <cell r="BC172">
            <v>0</v>
          </cell>
          <cell r="BF172" t="str">
            <v>BIP</v>
          </cell>
          <cell r="BG172" t="str">
            <v>Lawteal Equity Loan</v>
          </cell>
          <cell r="BH172" t="str">
            <v>NCM-W05</v>
          </cell>
        </row>
        <row r="173">
          <cell r="A173">
            <v>9002040</v>
          </cell>
          <cell r="B173">
            <v>1</v>
          </cell>
          <cell r="D173" t="str">
            <v>NLA</v>
          </cell>
          <cell r="E173" t="str">
            <v>W</v>
          </cell>
          <cell r="F173" t="str">
            <v>NSW</v>
          </cell>
          <cell r="G173">
            <v>40000</v>
          </cell>
          <cell r="H173" t="str">
            <v>MOBIUS</v>
          </cell>
          <cell r="I173">
            <v>40067</v>
          </cell>
          <cell r="J173" t="str">
            <v>MORT ORIG GROUP</v>
          </cell>
          <cell r="M173">
            <v>9002040</v>
          </cell>
          <cell r="N173">
            <v>38777</v>
          </cell>
          <cell r="O173">
            <v>3338</v>
          </cell>
          <cell r="P173" t="str">
            <v>GLOBAL VENTUR</v>
          </cell>
          <cell r="Q173">
            <v>280250</v>
          </cell>
          <cell r="R173">
            <v>0</v>
          </cell>
          <cell r="S173">
            <v>280250</v>
          </cell>
          <cell r="T173">
            <v>200</v>
          </cell>
          <cell r="U173" t="str">
            <v>Approved</v>
          </cell>
          <cell r="V173">
            <v>100</v>
          </cell>
          <cell r="W173" t="str">
            <v>MPA Confirmed To OM</v>
          </cell>
          <cell r="X173">
            <v>38778</v>
          </cell>
          <cell r="Y173">
            <v>7.34</v>
          </cell>
          <cell r="Z173">
            <v>1.25</v>
          </cell>
          <cell r="AA173">
            <v>1.85</v>
          </cell>
          <cell r="AB173">
            <v>9.19</v>
          </cell>
          <cell r="AC173">
            <v>2146.25</v>
          </cell>
          <cell r="AD173">
            <v>95</v>
          </cell>
          <cell r="AE173">
            <v>38798</v>
          </cell>
          <cell r="AI173">
            <v>0</v>
          </cell>
          <cell r="AJ173">
            <v>38829</v>
          </cell>
          <cell r="AM173">
            <v>106</v>
          </cell>
          <cell r="AN173">
            <v>3</v>
          </cell>
          <cell r="AO173">
            <v>22</v>
          </cell>
          <cell r="AP173">
            <v>3</v>
          </cell>
          <cell r="AQ173" t="str">
            <v>GADENS    (NSW)</v>
          </cell>
          <cell r="AR173" t="str">
            <v>NSW</v>
          </cell>
          <cell r="AS173" t="str">
            <v>S</v>
          </cell>
          <cell r="AT173" t="str">
            <v>PL</v>
          </cell>
          <cell r="AU173" t="str">
            <v>IT</v>
          </cell>
          <cell r="AV173" t="str">
            <v>SPLITLOAN</v>
          </cell>
          <cell r="AW173" t="str">
            <v>-</v>
          </cell>
          <cell r="AX173">
            <v>30</v>
          </cell>
          <cell r="AY173" t="str">
            <v>DLY</v>
          </cell>
          <cell r="AZ173" t="str">
            <v>N/A</v>
          </cell>
          <cell r="BA173">
            <v>0</v>
          </cell>
          <cell r="BB173">
            <v>0</v>
          </cell>
          <cell r="BC173">
            <v>0</v>
          </cell>
          <cell r="BF173" t="str">
            <v>POO</v>
          </cell>
          <cell r="BG173" t="str">
            <v>Near Prime</v>
          </cell>
          <cell r="BH173" t="str">
            <v>NCM-W06</v>
          </cell>
        </row>
        <row r="174">
          <cell r="A174">
            <v>9002137</v>
          </cell>
          <cell r="B174">
            <v>1</v>
          </cell>
          <cell r="C174" t="str">
            <v>WMC</v>
          </cell>
          <cell r="D174" t="str">
            <v>NLA</v>
          </cell>
          <cell r="E174" t="str">
            <v>W</v>
          </cell>
          <cell r="F174" t="str">
            <v>QLD</v>
          </cell>
          <cell r="G174">
            <v>40000</v>
          </cell>
          <cell r="H174" t="str">
            <v>MOBIUS</v>
          </cell>
          <cell r="I174">
            <v>40065</v>
          </cell>
          <cell r="J174" t="str">
            <v>PIONEER</v>
          </cell>
          <cell r="M174">
            <v>9002137</v>
          </cell>
          <cell r="N174">
            <v>38765</v>
          </cell>
          <cell r="O174">
            <v>3489</v>
          </cell>
          <cell r="P174" t="str">
            <v>TAYLOR J G</v>
          </cell>
          <cell r="Q174">
            <v>450000</v>
          </cell>
          <cell r="R174">
            <v>0</v>
          </cell>
          <cell r="S174">
            <v>450000</v>
          </cell>
          <cell r="T174">
            <v>200</v>
          </cell>
          <cell r="U174" t="str">
            <v>Approved</v>
          </cell>
          <cell r="V174">
            <v>100</v>
          </cell>
          <cell r="W174" t="str">
            <v>MPA Confirmed To OM</v>
          </cell>
          <cell r="X174">
            <v>38792</v>
          </cell>
          <cell r="Y174">
            <v>7.19</v>
          </cell>
          <cell r="Z174">
            <v>1.1000000000000001</v>
          </cell>
          <cell r="AA174">
            <v>1.9</v>
          </cell>
          <cell r="AB174">
            <v>9.09</v>
          </cell>
          <cell r="AC174">
            <v>3408.75</v>
          </cell>
          <cell r="AD174">
            <v>90</v>
          </cell>
          <cell r="AE174">
            <v>38821</v>
          </cell>
          <cell r="AI174">
            <v>0</v>
          </cell>
          <cell r="AJ174">
            <v>38851</v>
          </cell>
          <cell r="AM174">
            <v>106</v>
          </cell>
          <cell r="AN174">
            <v>4</v>
          </cell>
          <cell r="AO174">
            <v>14</v>
          </cell>
          <cell r="AP174">
            <v>4</v>
          </cell>
          <cell r="AQ174" t="str">
            <v>MACGILLIV (QLD)</v>
          </cell>
          <cell r="AR174" t="str">
            <v>QLD</v>
          </cell>
          <cell r="AS174" t="str">
            <v>S</v>
          </cell>
          <cell r="AT174" t="str">
            <v>PL</v>
          </cell>
          <cell r="AU174" t="str">
            <v>IT</v>
          </cell>
          <cell r="AV174" t="str">
            <v>SPLITLOAN</v>
          </cell>
          <cell r="AW174" t="str">
            <v>-</v>
          </cell>
          <cell r="AX174">
            <v>15</v>
          </cell>
          <cell r="AY174" t="str">
            <v>DLY</v>
          </cell>
          <cell r="AZ174" t="str">
            <v>N/A</v>
          </cell>
          <cell r="BA174">
            <v>0</v>
          </cell>
          <cell r="BB174">
            <v>0</v>
          </cell>
          <cell r="BC174">
            <v>0</v>
          </cell>
          <cell r="BF174" t="str">
            <v>RIP</v>
          </cell>
          <cell r="BG174" t="str">
            <v>Near Prime</v>
          </cell>
          <cell r="BH174" t="str">
            <v>NCM-W06</v>
          </cell>
        </row>
        <row r="175">
          <cell r="A175">
            <v>9002155</v>
          </cell>
          <cell r="B175">
            <v>1</v>
          </cell>
          <cell r="C175" t="str">
            <v>WMC</v>
          </cell>
          <cell r="D175" t="str">
            <v>ELO</v>
          </cell>
          <cell r="E175" t="str">
            <v>W</v>
          </cell>
          <cell r="F175" t="str">
            <v>NSW</v>
          </cell>
          <cell r="G175">
            <v>40000</v>
          </cell>
          <cell r="H175" t="str">
            <v>MOBIUS</v>
          </cell>
          <cell r="I175">
            <v>49000</v>
          </cell>
          <cell r="J175" t="str">
            <v>LAWTEAL</v>
          </cell>
          <cell r="M175">
            <v>9002155</v>
          </cell>
          <cell r="N175">
            <v>38790</v>
          </cell>
          <cell r="O175">
            <v>3516</v>
          </cell>
          <cell r="P175" t="str">
            <v>MCGILLIVRAY H L</v>
          </cell>
          <cell r="Q175">
            <v>191000</v>
          </cell>
          <cell r="R175">
            <v>0</v>
          </cell>
          <cell r="S175">
            <v>191000</v>
          </cell>
          <cell r="T175">
            <v>200</v>
          </cell>
          <cell r="U175" t="str">
            <v>Approved</v>
          </cell>
          <cell r="V175">
            <v>100</v>
          </cell>
          <cell r="W175" t="str">
            <v>MPA Confirmed To OM</v>
          </cell>
          <cell r="X175">
            <v>38796</v>
          </cell>
          <cell r="Y175">
            <v>8.25</v>
          </cell>
          <cell r="Z175">
            <v>0</v>
          </cell>
          <cell r="AA175">
            <v>0.75</v>
          </cell>
          <cell r="AB175">
            <v>9</v>
          </cell>
          <cell r="AC175">
            <v>1432.5</v>
          </cell>
          <cell r="AD175">
            <v>69.959999999999994</v>
          </cell>
          <cell r="AE175">
            <v>38823</v>
          </cell>
          <cell r="AI175">
            <v>0</v>
          </cell>
          <cell r="AJ175">
            <v>38853</v>
          </cell>
          <cell r="AM175">
            <v>106</v>
          </cell>
          <cell r="AN175">
            <v>4</v>
          </cell>
          <cell r="AO175">
            <v>16</v>
          </cell>
          <cell r="AP175">
            <v>7</v>
          </cell>
          <cell r="AQ175" t="str">
            <v>KREMNIZER &amp; CO</v>
          </cell>
          <cell r="AR175" t="str">
            <v>NSW</v>
          </cell>
          <cell r="AS175" t="str">
            <v>S</v>
          </cell>
          <cell r="AT175" t="str">
            <v>PL</v>
          </cell>
          <cell r="AU175" t="str">
            <v>IT</v>
          </cell>
          <cell r="AV175" t="str">
            <v>SPLITLOAN</v>
          </cell>
          <cell r="AW175" t="str">
            <v>-</v>
          </cell>
          <cell r="AX175">
            <v>1</v>
          </cell>
          <cell r="AY175" t="str">
            <v>DLY</v>
          </cell>
          <cell r="AZ175" t="str">
            <v>N/A</v>
          </cell>
          <cell r="BA175">
            <v>0</v>
          </cell>
          <cell r="BB175">
            <v>0</v>
          </cell>
          <cell r="BC175">
            <v>0</v>
          </cell>
          <cell r="BF175" t="str">
            <v>BIP</v>
          </cell>
          <cell r="BG175" t="str">
            <v>Lawteal Equity Loan</v>
          </cell>
          <cell r="BH175" t="str">
            <v>NCM-W05</v>
          </cell>
        </row>
        <row r="176">
          <cell r="A176">
            <v>9002196</v>
          </cell>
          <cell r="B176">
            <v>1</v>
          </cell>
          <cell r="D176" t="str">
            <v>ELO</v>
          </cell>
          <cell r="E176" t="str">
            <v>W</v>
          </cell>
          <cell r="F176" t="str">
            <v>NSW</v>
          </cell>
          <cell r="G176">
            <v>40000</v>
          </cell>
          <cell r="H176" t="str">
            <v>MOBIUS</v>
          </cell>
          <cell r="I176">
            <v>49000</v>
          </cell>
          <cell r="J176" t="str">
            <v>LAWTEAL</v>
          </cell>
          <cell r="M176">
            <v>9002196</v>
          </cell>
          <cell r="N176">
            <v>38791</v>
          </cell>
          <cell r="O176">
            <v>3577</v>
          </cell>
          <cell r="P176" t="str">
            <v>GUIRRERI A M</v>
          </cell>
          <cell r="Q176">
            <v>280000</v>
          </cell>
          <cell r="R176">
            <v>0</v>
          </cell>
          <cell r="S176">
            <v>280000</v>
          </cell>
          <cell r="T176">
            <v>200</v>
          </cell>
          <cell r="U176" t="str">
            <v>Approved</v>
          </cell>
          <cell r="V176">
            <v>100</v>
          </cell>
          <cell r="W176" t="str">
            <v>MPA Confirmed To OM</v>
          </cell>
          <cell r="X176">
            <v>38803</v>
          </cell>
          <cell r="Y176">
            <v>8</v>
          </cell>
          <cell r="Z176">
            <v>0</v>
          </cell>
          <cell r="AA176">
            <v>1.25</v>
          </cell>
          <cell r="AB176">
            <v>9.25</v>
          </cell>
          <cell r="AC176">
            <v>2158.33</v>
          </cell>
          <cell r="AD176">
            <v>70</v>
          </cell>
          <cell r="AE176">
            <v>38831</v>
          </cell>
          <cell r="AI176">
            <v>0</v>
          </cell>
          <cell r="AJ176">
            <v>38861</v>
          </cell>
          <cell r="AM176">
            <v>106</v>
          </cell>
          <cell r="AN176">
            <v>4</v>
          </cell>
          <cell r="AO176">
            <v>24</v>
          </cell>
          <cell r="AP176">
            <v>7</v>
          </cell>
          <cell r="AQ176" t="str">
            <v>KREMNIZER &amp; CO</v>
          </cell>
          <cell r="AR176" t="str">
            <v>NSW</v>
          </cell>
          <cell r="AS176" t="str">
            <v>S</v>
          </cell>
          <cell r="AT176" t="str">
            <v>PL</v>
          </cell>
          <cell r="AU176" t="str">
            <v>IT</v>
          </cell>
          <cell r="AV176" t="str">
            <v>SPLITLOAN</v>
          </cell>
          <cell r="AW176" t="str">
            <v>-</v>
          </cell>
          <cell r="AX176">
            <v>1</v>
          </cell>
          <cell r="AY176" t="str">
            <v>DLY</v>
          </cell>
          <cell r="AZ176" t="str">
            <v>N/A</v>
          </cell>
          <cell r="BA176">
            <v>0</v>
          </cell>
          <cell r="BB176">
            <v>0</v>
          </cell>
          <cell r="BC176">
            <v>0</v>
          </cell>
          <cell r="BF176" t="str">
            <v>BIP</v>
          </cell>
          <cell r="BG176" t="str">
            <v>Lawteal Equity Loan</v>
          </cell>
          <cell r="BH176" t="str">
            <v>NCM-W05</v>
          </cell>
        </row>
        <row r="177">
          <cell r="A177">
            <v>9002266</v>
          </cell>
          <cell r="B177">
            <v>1</v>
          </cell>
          <cell r="C177" t="str">
            <v>WMC</v>
          </cell>
          <cell r="D177" t="str">
            <v>NLA</v>
          </cell>
          <cell r="E177" t="str">
            <v>W</v>
          </cell>
          <cell r="F177" t="str">
            <v>QLD</v>
          </cell>
          <cell r="G177">
            <v>40000</v>
          </cell>
          <cell r="H177" t="str">
            <v>MOBIUS</v>
          </cell>
          <cell r="I177">
            <v>40065</v>
          </cell>
          <cell r="J177" t="str">
            <v>PIONEER</v>
          </cell>
          <cell r="M177">
            <v>9002266</v>
          </cell>
          <cell r="N177">
            <v>38790</v>
          </cell>
          <cell r="O177">
            <v>3687</v>
          </cell>
          <cell r="P177" t="str">
            <v>CHAPMAN D J</v>
          </cell>
          <cell r="Q177">
            <v>223250</v>
          </cell>
          <cell r="R177">
            <v>0</v>
          </cell>
          <cell r="S177">
            <v>223250</v>
          </cell>
          <cell r="T177">
            <v>200</v>
          </cell>
          <cell r="U177" t="str">
            <v>Approved</v>
          </cell>
          <cell r="V177">
            <v>100</v>
          </cell>
          <cell r="W177" t="str">
            <v>MPA Confirmed To OM</v>
          </cell>
          <cell r="X177">
            <v>38825</v>
          </cell>
          <cell r="Y177">
            <v>7.34</v>
          </cell>
          <cell r="Z177">
            <v>1.25</v>
          </cell>
          <cell r="AA177">
            <v>1.76</v>
          </cell>
          <cell r="AB177">
            <v>9.1</v>
          </cell>
          <cell r="AC177">
            <v>1812.41</v>
          </cell>
          <cell r="AD177">
            <v>95</v>
          </cell>
          <cell r="AE177">
            <v>38844</v>
          </cell>
          <cell r="AI177">
            <v>0</v>
          </cell>
          <cell r="AJ177">
            <v>38875</v>
          </cell>
          <cell r="AM177">
            <v>106</v>
          </cell>
          <cell r="AN177">
            <v>5</v>
          </cell>
          <cell r="AO177">
            <v>7</v>
          </cell>
          <cell r="AP177">
            <v>4</v>
          </cell>
          <cell r="AQ177" t="str">
            <v>MACGILLIV (QLD)</v>
          </cell>
          <cell r="AR177" t="str">
            <v>QLD</v>
          </cell>
          <cell r="AS177" t="str">
            <v>S</v>
          </cell>
          <cell r="AT177" t="str">
            <v>PL</v>
          </cell>
          <cell r="AU177" t="str">
            <v>IT</v>
          </cell>
          <cell r="AV177" t="str">
            <v>SPLITLOAN</v>
          </cell>
          <cell r="AW177" t="str">
            <v>-</v>
          </cell>
          <cell r="AX177">
            <v>30</v>
          </cell>
          <cell r="AY177" t="str">
            <v>DLY</v>
          </cell>
          <cell r="AZ177" t="str">
            <v>N/A</v>
          </cell>
          <cell r="BA177">
            <v>0</v>
          </cell>
          <cell r="BB177">
            <v>0</v>
          </cell>
          <cell r="BC177">
            <v>0</v>
          </cell>
          <cell r="BF177" t="str">
            <v>POO</v>
          </cell>
          <cell r="BG177" t="str">
            <v>Near Prime</v>
          </cell>
          <cell r="BH177" t="str">
            <v>NCM-W06</v>
          </cell>
        </row>
        <row r="178">
          <cell r="A178">
            <v>9002276</v>
          </cell>
          <cell r="B178">
            <v>1</v>
          </cell>
          <cell r="D178" t="str">
            <v>ELO</v>
          </cell>
          <cell r="E178" t="str">
            <v>W</v>
          </cell>
          <cell r="F178" t="str">
            <v>NSW</v>
          </cell>
          <cell r="G178">
            <v>40000</v>
          </cell>
          <cell r="H178" t="str">
            <v>MOBIUS</v>
          </cell>
          <cell r="I178">
            <v>49000</v>
          </cell>
          <cell r="J178" t="str">
            <v>LAWTEAL</v>
          </cell>
          <cell r="M178">
            <v>9002276</v>
          </cell>
          <cell r="N178">
            <v>38811</v>
          </cell>
          <cell r="O178">
            <v>3707</v>
          </cell>
          <cell r="P178" t="str">
            <v>GOODWIN R E J</v>
          </cell>
          <cell r="Q178">
            <v>161000</v>
          </cell>
          <cell r="R178">
            <v>0</v>
          </cell>
          <cell r="S178">
            <v>161000</v>
          </cell>
          <cell r="T178">
            <v>200</v>
          </cell>
          <cell r="U178" t="str">
            <v>Approved</v>
          </cell>
          <cell r="V178">
            <v>100</v>
          </cell>
          <cell r="W178" t="str">
            <v>MPA Confirmed To OM</v>
          </cell>
          <cell r="X178">
            <v>38819</v>
          </cell>
          <cell r="Y178">
            <v>8</v>
          </cell>
          <cell r="Z178">
            <v>0</v>
          </cell>
          <cell r="AA178">
            <v>1.75</v>
          </cell>
          <cell r="AB178">
            <v>9.75</v>
          </cell>
          <cell r="AC178">
            <v>1308.1300000000001</v>
          </cell>
          <cell r="AD178">
            <v>70</v>
          </cell>
          <cell r="AE178">
            <v>38848</v>
          </cell>
          <cell r="AI178">
            <v>0</v>
          </cell>
          <cell r="AJ178">
            <v>38879</v>
          </cell>
          <cell r="AM178">
            <v>106</v>
          </cell>
          <cell r="AN178">
            <v>5</v>
          </cell>
          <cell r="AO178">
            <v>11</v>
          </cell>
          <cell r="AP178">
            <v>7</v>
          </cell>
          <cell r="AQ178" t="str">
            <v>KREMNIZER &amp; CO</v>
          </cell>
          <cell r="AR178" t="str">
            <v>NSW</v>
          </cell>
          <cell r="AS178" t="str">
            <v>S</v>
          </cell>
          <cell r="AT178" t="str">
            <v>PL</v>
          </cell>
          <cell r="AU178" t="str">
            <v>IT</v>
          </cell>
          <cell r="AV178" t="str">
            <v>SPLITLOAN</v>
          </cell>
          <cell r="AW178" t="str">
            <v>-</v>
          </cell>
          <cell r="AX178">
            <v>1</v>
          </cell>
          <cell r="AY178" t="str">
            <v>DLY</v>
          </cell>
          <cell r="AZ178" t="str">
            <v>N/A</v>
          </cell>
          <cell r="BA178">
            <v>0</v>
          </cell>
          <cell r="BB178">
            <v>0</v>
          </cell>
          <cell r="BC178">
            <v>0</v>
          </cell>
          <cell r="BF178" t="str">
            <v>BIP</v>
          </cell>
          <cell r="BG178" t="str">
            <v>Lawteal Equity Loan</v>
          </cell>
          <cell r="BH178" t="str">
            <v>NCM-W05</v>
          </cell>
        </row>
        <row r="179">
          <cell r="A179">
            <v>9002277</v>
          </cell>
          <cell r="B179">
            <v>1</v>
          </cell>
          <cell r="D179" t="str">
            <v>ELO</v>
          </cell>
          <cell r="E179" t="str">
            <v>W</v>
          </cell>
          <cell r="F179" t="str">
            <v>NSW</v>
          </cell>
          <cell r="G179">
            <v>40000</v>
          </cell>
          <cell r="H179" t="str">
            <v>MOBIUS</v>
          </cell>
          <cell r="I179">
            <v>49000</v>
          </cell>
          <cell r="J179" t="str">
            <v>LAWTEAL</v>
          </cell>
          <cell r="M179">
            <v>9002277</v>
          </cell>
          <cell r="N179">
            <v>38839</v>
          </cell>
          <cell r="O179">
            <v>3710</v>
          </cell>
          <cell r="P179" t="str">
            <v>CCC MARCOOLA</v>
          </cell>
          <cell r="Q179">
            <v>1170000</v>
          </cell>
          <cell r="R179">
            <v>0</v>
          </cell>
          <cell r="S179">
            <v>1170000</v>
          </cell>
          <cell r="T179">
            <v>200</v>
          </cell>
          <cell r="U179" t="str">
            <v>Approved</v>
          </cell>
          <cell r="V179">
            <v>100</v>
          </cell>
          <cell r="W179" t="str">
            <v>MPA Confirmed To OM</v>
          </cell>
          <cell r="X179">
            <v>38819</v>
          </cell>
          <cell r="Y179">
            <v>8</v>
          </cell>
          <cell r="Z179">
            <v>0</v>
          </cell>
          <cell r="AA179">
            <v>1.25</v>
          </cell>
          <cell r="AB179">
            <v>9.25</v>
          </cell>
          <cell r="AC179">
            <v>9018.75</v>
          </cell>
          <cell r="AD179">
            <v>60</v>
          </cell>
          <cell r="AE179">
            <v>38848</v>
          </cell>
          <cell r="AI179">
            <v>0</v>
          </cell>
          <cell r="AJ179">
            <v>38879</v>
          </cell>
          <cell r="AM179">
            <v>106</v>
          </cell>
          <cell r="AN179">
            <v>5</v>
          </cell>
          <cell r="AO179">
            <v>11</v>
          </cell>
          <cell r="AP179">
            <v>7</v>
          </cell>
          <cell r="AQ179" t="str">
            <v>KREMNIZER &amp; CO</v>
          </cell>
          <cell r="AR179" t="str">
            <v>NSW</v>
          </cell>
          <cell r="AS179" t="str">
            <v>S</v>
          </cell>
          <cell r="AT179" t="str">
            <v>PL</v>
          </cell>
          <cell r="AU179" t="str">
            <v>IT</v>
          </cell>
          <cell r="AV179" t="str">
            <v>SPLITLOAN</v>
          </cell>
          <cell r="AW179" t="str">
            <v>-</v>
          </cell>
          <cell r="AX179">
            <v>1</v>
          </cell>
          <cell r="AY179" t="str">
            <v>DLY</v>
          </cell>
          <cell r="AZ179" t="str">
            <v>N/A</v>
          </cell>
          <cell r="BA179">
            <v>0</v>
          </cell>
          <cell r="BB179">
            <v>0</v>
          </cell>
          <cell r="BC179">
            <v>0</v>
          </cell>
          <cell r="BF179" t="str">
            <v>BIP</v>
          </cell>
          <cell r="BG179" t="str">
            <v>Lawteal Equity Loan</v>
          </cell>
          <cell r="BH179" t="str">
            <v>NCM-W05</v>
          </cell>
        </row>
        <row r="180">
          <cell r="A180">
            <v>9002335</v>
          </cell>
          <cell r="B180">
            <v>1</v>
          </cell>
          <cell r="D180" t="str">
            <v>ELO</v>
          </cell>
          <cell r="E180" t="str">
            <v>W</v>
          </cell>
          <cell r="F180" t="str">
            <v>NSW</v>
          </cell>
          <cell r="G180">
            <v>40000</v>
          </cell>
          <cell r="H180" t="str">
            <v>MOBIUS</v>
          </cell>
          <cell r="I180">
            <v>49000</v>
          </cell>
          <cell r="J180" t="str">
            <v>LAWTEAL</v>
          </cell>
          <cell r="M180">
            <v>9002335</v>
          </cell>
          <cell r="O180">
            <v>3803</v>
          </cell>
          <cell r="P180" t="str">
            <v>MCQUILLAN M</v>
          </cell>
          <cell r="Q180">
            <v>214000</v>
          </cell>
          <cell r="R180">
            <v>0</v>
          </cell>
          <cell r="S180">
            <v>214000</v>
          </cell>
          <cell r="T180">
            <v>200</v>
          </cell>
          <cell r="U180" t="str">
            <v>Approved</v>
          </cell>
          <cell r="V180">
            <v>100</v>
          </cell>
          <cell r="W180" t="str">
            <v>MPA Confirmed To OM</v>
          </cell>
          <cell r="X180">
            <v>38842</v>
          </cell>
          <cell r="Y180">
            <v>8</v>
          </cell>
          <cell r="Z180">
            <v>0</v>
          </cell>
          <cell r="AA180">
            <v>1.25</v>
          </cell>
          <cell r="AB180">
            <v>9.25</v>
          </cell>
          <cell r="AC180">
            <v>1649.58</v>
          </cell>
          <cell r="AD180">
            <v>64.849999999999994</v>
          </cell>
          <cell r="AE180">
            <v>38871</v>
          </cell>
          <cell r="AI180">
            <v>0</v>
          </cell>
          <cell r="AJ180">
            <v>38901</v>
          </cell>
          <cell r="AM180">
            <v>106</v>
          </cell>
          <cell r="AN180">
            <v>6</v>
          </cell>
          <cell r="AO180">
            <v>3</v>
          </cell>
          <cell r="AP180">
            <v>7</v>
          </cell>
          <cell r="AQ180" t="str">
            <v>KREMNIZER &amp; CO</v>
          </cell>
          <cell r="AR180" t="str">
            <v>NSW</v>
          </cell>
          <cell r="AS180" t="str">
            <v>S</v>
          </cell>
          <cell r="AT180" t="str">
            <v>PL</v>
          </cell>
          <cell r="AU180" t="str">
            <v>IT</v>
          </cell>
          <cell r="AV180" t="str">
            <v>SPLITLOAN</v>
          </cell>
          <cell r="AW180" t="str">
            <v>-</v>
          </cell>
          <cell r="AX180">
            <v>1</v>
          </cell>
          <cell r="AY180" t="str">
            <v>DLY</v>
          </cell>
          <cell r="AZ180" t="str">
            <v>N/A</v>
          </cell>
          <cell r="BA180">
            <v>0</v>
          </cell>
          <cell r="BB180">
            <v>0</v>
          </cell>
          <cell r="BC180">
            <v>0</v>
          </cell>
          <cell r="BF180" t="str">
            <v>BIP</v>
          </cell>
          <cell r="BG180" t="str">
            <v>Lawteal Equity Loan</v>
          </cell>
          <cell r="BH180" t="str">
            <v>NCM-W05</v>
          </cell>
        </row>
        <row r="181">
          <cell r="A181">
            <v>9002336</v>
          </cell>
          <cell r="B181">
            <v>1</v>
          </cell>
          <cell r="D181" t="str">
            <v>ELO</v>
          </cell>
          <cell r="E181" t="str">
            <v>W</v>
          </cell>
          <cell r="F181" t="str">
            <v>NSW</v>
          </cell>
          <cell r="G181">
            <v>40000</v>
          </cell>
          <cell r="H181" t="str">
            <v>MOBIUS</v>
          </cell>
          <cell r="I181">
            <v>49000</v>
          </cell>
          <cell r="J181" t="str">
            <v>LAWTEAL</v>
          </cell>
          <cell r="M181">
            <v>9002336</v>
          </cell>
          <cell r="O181">
            <v>3804</v>
          </cell>
          <cell r="P181" t="str">
            <v>FLYNN-BURNS P J</v>
          </cell>
          <cell r="Q181">
            <v>420000</v>
          </cell>
          <cell r="R181">
            <v>0</v>
          </cell>
          <cell r="S181">
            <v>420000</v>
          </cell>
          <cell r="T181">
            <v>200</v>
          </cell>
          <cell r="U181" t="str">
            <v>Approved</v>
          </cell>
          <cell r="V181">
            <v>100</v>
          </cell>
          <cell r="W181" t="str">
            <v>MPA Confirmed To OM</v>
          </cell>
          <cell r="X181">
            <v>38842</v>
          </cell>
          <cell r="Y181">
            <v>8</v>
          </cell>
          <cell r="Z181">
            <v>0</v>
          </cell>
          <cell r="AA181">
            <v>0.75</v>
          </cell>
          <cell r="AB181">
            <v>8.75</v>
          </cell>
          <cell r="AC181">
            <v>3062.5</v>
          </cell>
          <cell r="AD181">
            <v>70</v>
          </cell>
          <cell r="AE181">
            <v>38871</v>
          </cell>
          <cell r="AI181">
            <v>0</v>
          </cell>
          <cell r="AJ181">
            <v>38901</v>
          </cell>
          <cell r="AM181">
            <v>106</v>
          </cell>
          <cell r="AN181">
            <v>6</v>
          </cell>
          <cell r="AO181">
            <v>3</v>
          </cell>
          <cell r="AP181">
            <v>7</v>
          </cell>
          <cell r="AQ181" t="str">
            <v>KREMNIZER &amp; CO</v>
          </cell>
          <cell r="AR181" t="str">
            <v>NSW</v>
          </cell>
          <cell r="AS181" t="str">
            <v>S</v>
          </cell>
          <cell r="AT181" t="str">
            <v>PL</v>
          </cell>
          <cell r="AU181" t="str">
            <v>IT</v>
          </cell>
          <cell r="AV181" t="str">
            <v>SPLITLOAN</v>
          </cell>
          <cell r="AW181" t="str">
            <v>-</v>
          </cell>
          <cell r="AX181">
            <v>1</v>
          </cell>
          <cell r="AY181" t="str">
            <v>DLY</v>
          </cell>
          <cell r="AZ181" t="str">
            <v>N/A</v>
          </cell>
          <cell r="BA181">
            <v>0</v>
          </cell>
          <cell r="BB181">
            <v>0</v>
          </cell>
          <cell r="BC181">
            <v>0</v>
          </cell>
          <cell r="BF181" t="str">
            <v>BIP</v>
          </cell>
          <cell r="BG181" t="str">
            <v>Lawteal Equity Loan</v>
          </cell>
          <cell r="BH181" t="str">
            <v>NCM-W05</v>
          </cell>
        </row>
        <row r="182">
          <cell r="A182">
            <v>9002353</v>
          </cell>
          <cell r="B182">
            <v>1</v>
          </cell>
          <cell r="D182" t="str">
            <v>ELO</v>
          </cell>
          <cell r="E182" t="str">
            <v>W</v>
          </cell>
          <cell r="F182" t="str">
            <v>NSW</v>
          </cell>
          <cell r="G182">
            <v>40000</v>
          </cell>
          <cell r="H182" t="str">
            <v>MOBIUS</v>
          </cell>
          <cell r="I182">
            <v>49000</v>
          </cell>
          <cell r="J182" t="str">
            <v>LAWTEAL</v>
          </cell>
          <cell r="M182">
            <v>9002353</v>
          </cell>
          <cell r="O182">
            <v>3829</v>
          </cell>
          <cell r="P182" t="str">
            <v>HUMPHRIES B S</v>
          </cell>
          <cell r="Q182">
            <v>647000</v>
          </cell>
          <cell r="R182">
            <v>0</v>
          </cell>
          <cell r="S182">
            <v>647000</v>
          </cell>
          <cell r="T182">
            <v>200</v>
          </cell>
          <cell r="U182" t="str">
            <v>Approved</v>
          </cell>
          <cell r="V182">
            <v>100</v>
          </cell>
          <cell r="W182" t="str">
            <v>MPA Confirmed To OM</v>
          </cell>
          <cell r="X182">
            <v>38847</v>
          </cell>
          <cell r="Y182">
            <v>8.25</v>
          </cell>
          <cell r="Z182">
            <v>0</v>
          </cell>
          <cell r="AA182">
            <v>1</v>
          </cell>
          <cell r="AB182">
            <v>9.25</v>
          </cell>
          <cell r="AC182">
            <v>4987.29</v>
          </cell>
          <cell r="AD182">
            <v>69.95</v>
          </cell>
          <cell r="AE182">
            <v>38878</v>
          </cell>
          <cell r="AI182">
            <v>0</v>
          </cell>
          <cell r="AJ182">
            <v>38908</v>
          </cell>
          <cell r="AM182">
            <v>106</v>
          </cell>
          <cell r="AN182">
            <v>6</v>
          </cell>
          <cell r="AO182">
            <v>10</v>
          </cell>
          <cell r="AP182">
            <v>7</v>
          </cell>
          <cell r="AQ182" t="str">
            <v>KREMNIZER &amp; CO</v>
          </cell>
          <cell r="AR182" t="str">
            <v>NSW</v>
          </cell>
          <cell r="AS182" t="str">
            <v>S</v>
          </cell>
          <cell r="AT182" t="str">
            <v>PL</v>
          </cell>
          <cell r="AU182" t="str">
            <v>IT</v>
          </cell>
          <cell r="AV182" t="str">
            <v>SPLITLOAN</v>
          </cell>
          <cell r="AW182" t="str">
            <v>-</v>
          </cell>
          <cell r="AX182">
            <v>1</v>
          </cell>
          <cell r="AY182" t="str">
            <v>DLY</v>
          </cell>
          <cell r="AZ182" t="str">
            <v>N/A</v>
          </cell>
          <cell r="BA182">
            <v>0</v>
          </cell>
          <cell r="BB182">
            <v>0</v>
          </cell>
          <cell r="BC182">
            <v>0</v>
          </cell>
          <cell r="BF182" t="str">
            <v>BIP</v>
          </cell>
          <cell r="BG182" t="str">
            <v>Lawteal Equity Loan</v>
          </cell>
          <cell r="BH182" t="str">
            <v>NCM-W05</v>
          </cell>
        </row>
        <row r="183">
          <cell r="A183">
            <v>9002356</v>
          </cell>
          <cell r="B183">
            <v>1</v>
          </cell>
          <cell r="D183" t="str">
            <v>ELO</v>
          </cell>
          <cell r="E183" t="str">
            <v>W</v>
          </cell>
          <cell r="F183" t="str">
            <v>NSW</v>
          </cell>
          <cell r="G183">
            <v>40000</v>
          </cell>
          <cell r="H183" t="str">
            <v>MOBIUS</v>
          </cell>
          <cell r="I183">
            <v>49000</v>
          </cell>
          <cell r="J183" t="str">
            <v>LAWTEAL</v>
          </cell>
          <cell r="M183">
            <v>9002356</v>
          </cell>
          <cell r="O183">
            <v>3833</v>
          </cell>
          <cell r="P183" t="str">
            <v>LINFOOT M S</v>
          </cell>
          <cell r="Q183">
            <v>339000</v>
          </cell>
          <cell r="R183">
            <v>0</v>
          </cell>
          <cell r="S183">
            <v>339000</v>
          </cell>
          <cell r="T183">
            <v>200</v>
          </cell>
          <cell r="U183" t="str">
            <v>Approved</v>
          </cell>
          <cell r="V183">
            <v>100</v>
          </cell>
          <cell r="W183" t="str">
            <v>MPA Confirmed To OM</v>
          </cell>
          <cell r="X183">
            <v>38847</v>
          </cell>
          <cell r="Y183">
            <v>8.25</v>
          </cell>
          <cell r="Z183">
            <v>0</v>
          </cell>
          <cell r="AA183">
            <v>0.5</v>
          </cell>
          <cell r="AB183">
            <v>8.75</v>
          </cell>
          <cell r="AC183">
            <v>2471.88</v>
          </cell>
          <cell r="AD183">
            <v>69.900000000000006</v>
          </cell>
          <cell r="AE183">
            <v>38878</v>
          </cell>
          <cell r="AI183">
            <v>0</v>
          </cell>
          <cell r="AJ183">
            <v>38908</v>
          </cell>
          <cell r="AM183">
            <v>106</v>
          </cell>
          <cell r="AN183">
            <v>6</v>
          </cell>
          <cell r="AO183">
            <v>10</v>
          </cell>
          <cell r="AP183">
            <v>7</v>
          </cell>
          <cell r="AQ183" t="str">
            <v>KREMNIZER &amp; CO</v>
          </cell>
          <cell r="AR183" t="str">
            <v>NSW</v>
          </cell>
          <cell r="AS183" t="str">
            <v>S</v>
          </cell>
          <cell r="AT183" t="str">
            <v>PL</v>
          </cell>
          <cell r="AU183" t="str">
            <v>IT</v>
          </cell>
          <cell r="AV183" t="str">
            <v>SPLITLOAN</v>
          </cell>
          <cell r="AW183" t="str">
            <v>-</v>
          </cell>
          <cell r="AX183">
            <v>1</v>
          </cell>
          <cell r="AY183" t="str">
            <v>DLY</v>
          </cell>
          <cell r="AZ183" t="str">
            <v>N/A</v>
          </cell>
          <cell r="BA183">
            <v>0</v>
          </cell>
          <cell r="BB183">
            <v>0</v>
          </cell>
          <cell r="BC183">
            <v>0</v>
          </cell>
          <cell r="BF183" t="str">
            <v>BIP</v>
          </cell>
          <cell r="BG183" t="str">
            <v>Lawteal Equity Loan</v>
          </cell>
          <cell r="BH183" t="str">
            <v>NCM-W05</v>
          </cell>
        </row>
        <row r="184">
          <cell r="A184">
            <v>9002387</v>
          </cell>
          <cell r="B184">
            <v>1</v>
          </cell>
          <cell r="D184" t="str">
            <v>ELO</v>
          </cell>
          <cell r="E184" t="str">
            <v>W</v>
          </cell>
          <cell r="F184" t="str">
            <v>NSW</v>
          </cell>
          <cell r="G184">
            <v>40000</v>
          </cell>
          <cell r="H184" t="str">
            <v>MOBIUS</v>
          </cell>
          <cell r="I184">
            <v>49000</v>
          </cell>
          <cell r="J184" t="str">
            <v>LAWTEAL</v>
          </cell>
          <cell r="M184">
            <v>9002387</v>
          </cell>
          <cell r="O184">
            <v>3875</v>
          </cell>
          <cell r="P184" t="str">
            <v>AZZO M</v>
          </cell>
          <cell r="Q184">
            <v>350000</v>
          </cell>
          <cell r="R184">
            <v>0</v>
          </cell>
          <cell r="S184">
            <v>350000</v>
          </cell>
          <cell r="T184">
            <v>200</v>
          </cell>
          <cell r="U184" t="str">
            <v>Approved</v>
          </cell>
          <cell r="V184">
            <v>100</v>
          </cell>
          <cell r="W184" t="str">
            <v>MPA Confirmed To OM</v>
          </cell>
          <cell r="X184">
            <v>38863</v>
          </cell>
          <cell r="Y184">
            <v>8.25</v>
          </cell>
          <cell r="Z184">
            <v>0</v>
          </cell>
          <cell r="AA184">
            <v>0.75</v>
          </cell>
          <cell r="AB184">
            <v>9</v>
          </cell>
          <cell r="AC184">
            <v>2625</v>
          </cell>
          <cell r="AD184">
            <v>70</v>
          </cell>
          <cell r="AE184">
            <v>38894</v>
          </cell>
          <cell r="AI184">
            <v>0</v>
          </cell>
          <cell r="AJ184">
            <v>38924</v>
          </cell>
          <cell r="AM184">
            <v>106</v>
          </cell>
          <cell r="AN184">
            <v>6</v>
          </cell>
          <cell r="AO184">
            <v>26</v>
          </cell>
          <cell r="AP184">
            <v>7</v>
          </cell>
          <cell r="AQ184" t="str">
            <v>KREMNIZER &amp; CO</v>
          </cell>
          <cell r="AR184" t="str">
            <v>NSW</v>
          </cell>
          <cell r="AS184" t="str">
            <v>S</v>
          </cell>
          <cell r="AT184" t="str">
            <v>PL</v>
          </cell>
          <cell r="AU184" t="str">
            <v>IT</v>
          </cell>
          <cell r="AV184" t="str">
            <v>SPLITLOAN</v>
          </cell>
          <cell r="AW184">
            <v>9002387</v>
          </cell>
          <cell r="AX184">
            <v>1</v>
          </cell>
          <cell r="AY184" t="str">
            <v>DLY</v>
          </cell>
          <cell r="AZ184" t="str">
            <v>N/A</v>
          </cell>
          <cell r="BA184">
            <v>0</v>
          </cell>
          <cell r="BB184">
            <v>0</v>
          </cell>
          <cell r="BC184">
            <v>0</v>
          </cell>
          <cell r="BF184" t="str">
            <v>BIP</v>
          </cell>
          <cell r="BG184" t="str">
            <v>Lawteal Equity Loan</v>
          </cell>
          <cell r="BH184" t="str">
            <v>NCM-W05</v>
          </cell>
        </row>
        <row r="185">
          <cell r="A185">
            <v>9002428</v>
          </cell>
          <cell r="B185">
            <v>1</v>
          </cell>
          <cell r="D185" t="str">
            <v>ELO</v>
          </cell>
          <cell r="E185" t="str">
            <v>W</v>
          </cell>
          <cell r="F185" t="str">
            <v>NSW</v>
          </cell>
          <cell r="G185">
            <v>40000</v>
          </cell>
          <cell r="H185" t="str">
            <v>MOBIUS</v>
          </cell>
          <cell r="I185">
            <v>49000</v>
          </cell>
          <cell r="J185" t="str">
            <v>LAWTEAL</v>
          </cell>
          <cell r="M185">
            <v>9002428</v>
          </cell>
          <cell r="O185">
            <v>3931</v>
          </cell>
          <cell r="P185" t="str">
            <v>HARKINS M B</v>
          </cell>
          <cell r="Q185">
            <v>310000</v>
          </cell>
          <cell r="R185">
            <v>0</v>
          </cell>
          <cell r="S185">
            <v>310000</v>
          </cell>
          <cell r="T185">
            <v>200</v>
          </cell>
          <cell r="U185" t="str">
            <v>Approved</v>
          </cell>
          <cell r="V185">
            <v>100</v>
          </cell>
          <cell r="W185" t="str">
            <v>MPA Confirmed To OM</v>
          </cell>
          <cell r="X185">
            <v>38891</v>
          </cell>
          <cell r="Y185">
            <v>8.25</v>
          </cell>
          <cell r="Z185">
            <v>0</v>
          </cell>
          <cell r="AA185">
            <v>1.75</v>
          </cell>
          <cell r="AB185">
            <v>10</v>
          </cell>
          <cell r="AC185">
            <v>2583.33</v>
          </cell>
          <cell r="AD185">
            <v>63.27</v>
          </cell>
          <cell r="AE185">
            <v>38921</v>
          </cell>
          <cell r="AI185">
            <v>0</v>
          </cell>
          <cell r="AJ185">
            <v>38952</v>
          </cell>
          <cell r="AM185">
            <v>106</v>
          </cell>
          <cell r="AN185">
            <v>7</v>
          </cell>
          <cell r="AO185">
            <v>23</v>
          </cell>
          <cell r="AP185">
            <v>7</v>
          </cell>
          <cell r="AQ185" t="str">
            <v>KREMNIZER &amp; CO</v>
          </cell>
          <cell r="AR185" t="str">
            <v>NSW</v>
          </cell>
          <cell r="AS185" t="str">
            <v>S</v>
          </cell>
          <cell r="AT185" t="str">
            <v>PL</v>
          </cell>
          <cell r="AU185" t="str">
            <v>IT</v>
          </cell>
          <cell r="AV185" t="str">
            <v>SPLITLOAN</v>
          </cell>
          <cell r="AW185">
            <v>9002428</v>
          </cell>
          <cell r="AX185">
            <v>1</v>
          </cell>
          <cell r="AY185" t="str">
            <v>DLY</v>
          </cell>
          <cell r="AZ185" t="str">
            <v>N/A</v>
          </cell>
          <cell r="BA185">
            <v>0</v>
          </cell>
          <cell r="BB185">
            <v>0</v>
          </cell>
          <cell r="BC185">
            <v>0</v>
          </cell>
          <cell r="BF185" t="str">
            <v>BIP</v>
          </cell>
          <cell r="BG185" t="str">
            <v>Lawteal Equity Loan</v>
          </cell>
          <cell r="BH185" t="str">
            <v>NCM-W05</v>
          </cell>
        </row>
        <row r="186">
          <cell r="A186">
            <v>9002429</v>
          </cell>
          <cell r="B186">
            <v>1</v>
          </cell>
          <cell r="D186" t="str">
            <v>ELO</v>
          </cell>
          <cell r="E186" t="str">
            <v>W</v>
          </cell>
          <cell r="F186" t="str">
            <v>NSW</v>
          </cell>
          <cell r="G186">
            <v>40000</v>
          </cell>
          <cell r="H186" t="str">
            <v>MOBIUS</v>
          </cell>
          <cell r="I186">
            <v>49000</v>
          </cell>
          <cell r="J186" t="str">
            <v>LAWTEAL</v>
          </cell>
          <cell r="M186">
            <v>9002429</v>
          </cell>
          <cell r="O186">
            <v>3933</v>
          </cell>
          <cell r="P186" t="str">
            <v>BREDYK M L</v>
          </cell>
          <cell r="Q186">
            <v>90000</v>
          </cell>
          <cell r="R186">
            <v>0</v>
          </cell>
          <cell r="S186">
            <v>90000</v>
          </cell>
          <cell r="T186">
            <v>200</v>
          </cell>
          <cell r="U186" t="str">
            <v>Approved</v>
          </cell>
          <cell r="V186">
            <v>100</v>
          </cell>
          <cell r="W186" t="str">
            <v>MPA Confirmed To OM</v>
          </cell>
          <cell r="X186">
            <v>38894</v>
          </cell>
          <cell r="Y186">
            <v>8.25</v>
          </cell>
          <cell r="Z186">
            <v>0</v>
          </cell>
          <cell r="AA186">
            <v>1.25</v>
          </cell>
          <cell r="AB186">
            <v>9.5</v>
          </cell>
          <cell r="AC186">
            <v>712.5</v>
          </cell>
          <cell r="AD186">
            <v>54.55</v>
          </cell>
          <cell r="AE186">
            <v>38924</v>
          </cell>
          <cell r="AI186">
            <v>0</v>
          </cell>
          <cell r="AJ186">
            <v>38955</v>
          </cell>
          <cell r="AM186">
            <v>106</v>
          </cell>
          <cell r="AN186">
            <v>7</v>
          </cell>
          <cell r="AO186">
            <v>26</v>
          </cell>
          <cell r="AP186">
            <v>7</v>
          </cell>
          <cell r="AQ186" t="str">
            <v>KREMNIZER &amp; CO</v>
          </cell>
          <cell r="AR186" t="str">
            <v>NSW</v>
          </cell>
          <cell r="AS186" t="str">
            <v>S</v>
          </cell>
          <cell r="AT186" t="str">
            <v>PL</v>
          </cell>
          <cell r="AU186" t="str">
            <v>IT</v>
          </cell>
          <cell r="AV186" t="str">
            <v>SPLITLOAN</v>
          </cell>
          <cell r="AW186">
            <v>9002429</v>
          </cell>
          <cell r="AX186">
            <v>1</v>
          </cell>
          <cell r="AY186" t="str">
            <v>DLY</v>
          </cell>
          <cell r="AZ186" t="str">
            <v>N/A</v>
          </cell>
          <cell r="BA186">
            <v>0</v>
          </cell>
          <cell r="BB186">
            <v>0</v>
          </cell>
          <cell r="BC186">
            <v>0</v>
          </cell>
          <cell r="BF186" t="str">
            <v>BIP</v>
          </cell>
          <cell r="BG186" t="str">
            <v>Lawteal Equity Loan</v>
          </cell>
          <cell r="BH186" t="str">
            <v>NCM-W05</v>
          </cell>
        </row>
        <row r="187">
          <cell r="A187">
            <v>9002432</v>
          </cell>
          <cell r="B187">
            <v>1</v>
          </cell>
          <cell r="D187" t="str">
            <v>NLA</v>
          </cell>
          <cell r="E187" t="str">
            <v>W</v>
          </cell>
          <cell r="F187" t="str">
            <v>QLD</v>
          </cell>
          <cell r="G187">
            <v>40000</v>
          </cell>
          <cell r="H187" t="str">
            <v>MOBIUS</v>
          </cell>
          <cell r="I187">
            <v>40065</v>
          </cell>
          <cell r="J187" t="str">
            <v>PIONEER</v>
          </cell>
          <cell r="M187">
            <v>9002432</v>
          </cell>
          <cell r="O187">
            <v>2834</v>
          </cell>
          <cell r="P187" t="str">
            <v>WILDMAN K A E</v>
          </cell>
          <cell r="Q187">
            <v>480000</v>
          </cell>
          <cell r="R187">
            <v>0</v>
          </cell>
          <cell r="S187">
            <v>480000</v>
          </cell>
          <cell r="T187">
            <v>200</v>
          </cell>
          <cell r="U187" t="str">
            <v>Approved</v>
          </cell>
          <cell r="V187">
            <v>100</v>
          </cell>
          <cell r="W187" t="str">
            <v>MPA Confirmed To OM</v>
          </cell>
          <cell r="X187">
            <v>38904</v>
          </cell>
          <cell r="Y187">
            <v>6.09</v>
          </cell>
          <cell r="Z187">
            <v>0.83</v>
          </cell>
          <cell r="AA187">
            <v>2.3199999999999998</v>
          </cell>
          <cell r="AB187">
            <v>9.24</v>
          </cell>
          <cell r="AC187">
            <v>3945.36</v>
          </cell>
          <cell r="AD187">
            <v>82.76</v>
          </cell>
          <cell r="AE187">
            <v>38926</v>
          </cell>
          <cell r="AI187">
            <v>0</v>
          </cell>
          <cell r="AJ187">
            <v>38957</v>
          </cell>
          <cell r="AM187">
            <v>106</v>
          </cell>
          <cell r="AN187">
            <v>7</v>
          </cell>
          <cell r="AO187">
            <v>28</v>
          </cell>
          <cell r="AP187">
            <v>10</v>
          </cell>
          <cell r="AQ187" t="str">
            <v>GADENS (QLD)</v>
          </cell>
          <cell r="AR187" t="str">
            <v>QLD</v>
          </cell>
          <cell r="AS187" t="str">
            <v>S</v>
          </cell>
          <cell r="AT187" t="str">
            <v>PL</v>
          </cell>
          <cell r="AU187" t="str">
            <v>IT</v>
          </cell>
          <cell r="AV187" t="str">
            <v>SPLITLOAN</v>
          </cell>
          <cell r="AW187" t="str">
            <v>-</v>
          </cell>
          <cell r="AX187">
            <v>30</v>
          </cell>
          <cell r="AY187" t="str">
            <v>DLY</v>
          </cell>
          <cell r="AZ187" t="str">
            <v>N/A</v>
          </cell>
          <cell r="BA187">
            <v>0</v>
          </cell>
          <cell r="BB187">
            <v>0</v>
          </cell>
          <cell r="BC187">
            <v>0</v>
          </cell>
          <cell r="BF187" t="str">
            <v>CDI</v>
          </cell>
          <cell r="BG187" t="str">
            <v>Near Prime</v>
          </cell>
          <cell r="BH187" t="str">
            <v>NCM-W06</v>
          </cell>
        </row>
        <row r="188">
          <cell r="A188">
            <v>9002441</v>
          </cell>
          <cell r="B188">
            <v>1</v>
          </cell>
          <cell r="D188" t="str">
            <v>ELO</v>
          </cell>
          <cell r="E188" t="str">
            <v>W</v>
          </cell>
          <cell r="F188" t="str">
            <v>NSW</v>
          </cell>
          <cell r="G188">
            <v>40000</v>
          </cell>
          <cell r="H188" t="str">
            <v>MOBIUS</v>
          </cell>
          <cell r="I188">
            <v>49000</v>
          </cell>
          <cell r="J188" t="str">
            <v>LAWTEAL</v>
          </cell>
          <cell r="M188">
            <v>9002441</v>
          </cell>
          <cell r="N188">
            <v>38754</v>
          </cell>
          <cell r="O188">
            <v>3948</v>
          </cell>
          <cell r="P188" t="str">
            <v>TSIPIRAS N</v>
          </cell>
          <cell r="Q188">
            <v>700000</v>
          </cell>
          <cell r="R188">
            <v>0</v>
          </cell>
          <cell r="S188">
            <v>700000</v>
          </cell>
          <cell r="T188">
            <v>200</v>
          </cell>
          <cell r="U188" t="str">
            <v>Approved</v>
          </cell>
          <cell r="V188">
            <v>100</v>
          </cell>
          <cell r="W188" t="str">
            <v>MPA Confirmed To OM</v>
          </cell>
          <cell r="X188">
            <v>38904</v>
          </cell>
          <cell r="Y188">
            <v>8.25</v>
          </cell>
          <cell r="Z188">
            <v>0</v>
          </cell>
          <cell r="AA188">
            <v>1.25</v>
          </cell>
          <cell r="AB188">
            <v>9.5</v>
          </cell>
          <cell r="AC188">
            <v>5541.67</v>
          </cell>
          <cell r="AD188">
            <v>70</v>
          </cell>
          <cell r="AE188">
            <v>38935</v>
          </cell>
          <cell r="AI188">
            <v>0</v>
          </cell>
          <cell r="AJ188">
            <v>38966</v>
          </cell>
          <cell r="AM188">
            <v>106</v>
          </cell>
          <cell r="AN188">
            <v>8</v>
          </cell>
          <cell r="AO188">
            <v>6</v>
          </cell>
          <cell r="AP188">
            <v>7</v>
          </cell>
          <cell r="AQ188" t="str">
            <v>KREMNIZER &amp; CO</v>
          </cell>
          <cell r="AR188" t="str">
            <v>NSW</v>
          </cell>
          <cell r="AS188" t="str">
            <v>S</v>
          </cell>
          <cell r="AT188" t="str">
            <v>PL</v>
          </cell>
          <cell r="AU188" t="str">
            <v>IT</v>
          </cell>
          <cell r="AV188" t="str">
            <v>SPLITLOAN</v>
          </cell>
          <cell r="AW188">
            <v>9002441</v>
          </cell>
          <cell r="AX188">
            <v>1</v>
          </cell>
          <cell r="AY188" t="str">
            <v>DLY</v>
          </cell>
          <cell r="AZ188" t="str">
            <v>N/A</v>
          </cell>
          <cell r="BA188">
            <v>0</v>
          </cell>
          <cell r="BB188">
            <v>0</v>
          </cell>
          <cell r="BC188">
            <v>0</v>
          </cell>
          <cell r="BF188" t="str">
            <v>BIP</v>
          </cell>
          <cell r="BG188" t="str">
            <v>Lawteal Equity Loan</v>
          </cell>
          <cell r="BH188" t="str">
            <v>NCM-W05</v>
          </cell>
        </row>
        <row r="189">
          <cell r="A189">
            <v>9001899</v>
          </cell>
          <cell r="B189">
            <v>1</v>
          </cell>
          <cell r="D189" t="str">
            <v>NLA</v>
          </cell>
          <cell r="E189" t="str">
            <v>R</v>
          </cell>
          <cell r="F189" t="str">
            <v>SA</v>
          </cell>
          <cell r="G189">
            <v>40003</v>
          </cell>
          <cell r="H189" t="str">
            <v>AFIG</v>
          </cell>
          <cell r="I189">
            <v>40086</v>
          </cell>
          <cell r="J189" t="str">
            <v>UNIQUE LOANS</v>
          </cell>
          <cell r="M189">
            <v>9001899</v>
          </cell>
          <cell r="N189">
            <v>38754</v>
          </cell>
          <cell r="O189">
            <v>3907</v>
          </cell>
          <cell r="P189" t="str">
            <v>KROLL K J</v>
          </cell>
          <cell r="Q189">
            <v>110000</v>
          </cell>
          <cell r="R189">
            <v>0</v>
          </cell>
          <cell r="S189">
            <v>110000</v>
          </cell>
          <cell r="T189">
            <v>200</v>
          </cell>
          <cell r="U189" t="str">
            <v>Approved</v>
          </cell>
          <cell r="V189">
            <v>100</v>
          </cell>
          <cell r="W189" t="str">
            <v>MPA Confirmed To OM</v>
          </cell>
          <cell r="X189">
            <v>38874</v>
          </cell>
          <cell r="Y189">
            <v>8.25</v>
          </cell>
          <cell r="Z189">
            <v>0</v>
          </cell>
          <cell r="AA189">
            <v>1.75</v>
          </cell>
          <cell r="AB189">
            <v>10</v>
          </cell>
          <cell r="AC189">
            <v>916.67</v>
          </cell>
          <cell r="AD189">
            <v>51.16</v>
          </cell>
          <cell r="AE189">
            <v>38904</v>
          </cell>
          <cell r="AI189">
            <v>0</v>
          </cell>
          <cell r="AJ189">
            <v>38789</v>
          </cell>
          <cell r="AM189">
            <v>106</v>
          </cell>
          <cell r="AN189">
            <v>2</v>
          </cell>
          <cell r="AO189">
            <v>13</v>
          </cell>
          <cell r="AP189">
            <v>1</v>
          </cell>
          <cell r="AQ189" t="str">
            <v>NLS</v>
          </cell>
          <cell r="AR189" t="str">
            <v>NSW</v>
          </cell>
          <cell r="AS189" t="str">
            <v>S</v>
          </cell>
          <cell r="AT189" t="str">
            <v>PL</v>
          </cell>
          <cell r="AU189" t="str">
            <v>IT</v>
          </cell>
          <cell r="AV189" t="str">
            <v>SPLITLOAN</v>
          </cell>
          <cell r="AW189">
            <v>9001899</v>
          </cell>
          <cell r="AX189">
            <v>30</v>
          </cell>
          <cell r="AY189" t="str">
            <v>DLY</v>
          </cell>
          <cell r="AZ189" t="str">
            <v>N/A</v>
          </cell>
          <cell r="BA189">
            <v>0</v>
          </cell>
          <cell r="BB189">
            <v>0</v>
          </cell>
          <cell r="BC189">
            <v>0</v>
          </cell>
          <cell r="BF189" t="str">
            <v>ROO</v>
          </cell>
          <cell r="BG189" t="str">
            <v>Near Prime</v>
          </cell>
          <cell r="BH189" t="str">
            <v>NCM-W06</v>
          </cell>
        </row>
        <row r="190">
          <cell r="A190">
            <v>9001952</v>
          </cell>
          <cell r="B190">
            <v>1</v>
          </cell>
          <cell r="D190" t="str">
            <v>NLA</v>
          </cell>
          <cell r="E190" t="str">
            <v>R</v>
          </cell>
          <cell r="F190" t="str">
            <v>SA</v>
          </cell>
          <cell r="G190">
            <v>40003</v>
          </cell>
          <cell r="H190" t="str">
            <v>AFIG</v>
          </cell>
          <cell r="I190">
            <v>40086</v>
          </cell>
          <cell r="J190" t="str">
            <v>UNIQUE LOANS</v>
          </cell>
          <cell r="M190">
            <v>9001952</v>
          </cell>
          <cell r="N190">
            <v>38764</v>
          </cell>
          <cell r="O190">
            <v>3104</v>
          </cell>
          <cell r="P190" t="str">
            <v>PANTIC P V</v>
          </cell>
          <cell r="Q190">
            <v>114000</v>
          </cell>
          <cell r="R190">
            <v>0</v>
          </cell>
          <cell r="S190">
            <v>114000</v>
          </cell>
          <cell r="T190">
            <v>200</v>
          </cell>
          <cell r="U190" t="str">
            <v>Approved</v>
          </cell>
          <cell r="V190">
            <v>101</v>
          </cell>
          <cell r="W190" t="str">
            <v>Approved</v>
          </cell>
          <cell r="X190">
            <v>38793</v>
          </cell>
          <cell r="Y190">
            <v>8.8000000000000007</v>
          </cell>
          <cell r="Z190">
            <v>1.25</v>
          </cell>
          <cell r="AA190">
            <v>1.1499999999999999</v>
          </cell>
          <cell r="AB190">
            <v>9.9499999999999993</v>
          </cell>
          <cell r="AC190">
            <v>996.22</v>
          </cell>
          <cell r="AD190">
            <v>95</v>
          </cell>
          <cell r="AE190">
            <v>38777</v>
          </cell>
          <cell r="AI190">
            <v>0</v>
          </cell>
          <cell r="AJ190">
            <v>38808</v>
          </cell>
          <cell r="AM190">
            <v>106</v>
          </cell>
          <cell r="AN190">
            <v>3</v>
          </cell>
          <cell r="AO190">
            <v>1</v>
          </cell>
          <cell r="AP190">
            <v>1</v>
          </cell>
          <cell r="AQ190" t="str">
            <v>NLS</v>
          </cell>
          <cell r="AR190" t="str">
            <v>NSW</v>
          </cell>
          <cell r="AS190" t="str">
            <v>S</v>
          </cell>
          <cell r="AT190" t="str">
            <v>PL</v>
          </cell>
          <cell r="AU190" t="str">
            <v>IT</v>
          </cell>
          <cell r="AV190" t="str">
            <v>SPLITLOAN</v>
          </cell>
          <cell r="AW190">
            <v>9001899</v>
          </cell>
          <cell r="AX190">
            <v>30</v>
          </cell>
          <cell r="AY190" t="str">
            <v>DLY</v>
          </cell>
          <cell r="AZ190" t="str">
            <v>N/A</v>
          </cell>
          <cell r="BA190">
            <v>0</v>
          </cell>
          <cell r="BB190">
            <v>0</v>
          </cell>
          <cell r="BC190">
            <v>0</v>
          </cell>
          <cell r="BF190" t="str">
            <v>RIP</v>
          </cell>
          <cell r="BG190" t="str">
            <v>Near Prime</v>
          </cell>
          <cell r="BH190" t="str">
            <v>NCM-W06</v>
          </cell>
        </row>
        <row r="191">
          <cell r="A191">
            <v>9002077</v>
          </cell>
          <cell r="B191">
            <v>1</v>
          </cell>
          <cell r="D191" t="str">
            <v>NHB</v>
          </cell>
          <cell r="E191" t="str">
            <v>R</v>
          </cell>
          <cell r="F191" t="str">
            <v>VIC</v>
          </cell>
          <cell r="G191">
            <v>40003</v>
          </cell>
          <cell r="H191" t="str">
            <v>AFIG</v>
          </cell>
          <cell r="I191">
            <v>40008</v>
          </cell>
          <cell r="J191" t="str">
            <v>VIOLET</v>
          </cell>
          <cell r="M191">
            <v>9002077</v>
          </cell>
          <cell r="N191">
            <v>38789</v>
          </cell>
          <cell r="O191">
            <v>3397</v>
          </cell>
          <cell r="P191" t="str">
            <v>LOPEZ J L</v>
          </cell>
          <cell r="Q191">
            <v>251200</v>
          </cell>
          <cell r="R191">
            <v>0</v>
          </cell>
          <cell r="S191">
            <v>251200</v>
          </cell>
          <cell r="T191">
            <v>200</v>
          </cell>
          <cell r="U191" t="str">
            <v>Approved</v>
          </cell>
          <cell r="V191">
            <v>101</v>
          </cell>
          <cell r="W191" t="str">
            <v>Approved</v>
          </cell>
          <cell r="X191">
            <v>38789</v>
          </cell>
          <cell r="Y191">
            <v>8.1</v>
          </cell>
          <cell r="Z191">
            <v>0.55000000000000004</v>
          </cell>
          <cell r="AA191">
            <v>0.75</v>
          </cell>
          <cell r="AB191">
            <v>8.85</v>
          </cell>
          <cell r="AC191">
            <v>1852.6</v>
          </cell>
          <cell r="AD191">
            <v>80</v>
          </cell>
          <cell r="AE191">
            <v>38808</v>
          </cell>
          <cell r="AI191">
            <v>0</v>
          </cell>
          <cell r="AJ191">
            <v>38838</v>
          </cell>
          <cell r="AM191">
            <v>106</v>
          </cell>
          <cell r="AN191">
            <v>4</v>
          </cell>
          <cell r="AO191">
            <v>1</v>
          </cell>
          <cell r="AP191">
            <v>1</v>
          </cell>
          <cell r="AQ191" t="str">
            <v>NLS</v>
          </cell>
          <cell r="AR191" t="str">
            <v>NSW</v>
          </cell>
          <cell r="AS191" t="str">
            <v>S</v>
          </cell>
          <cell r="AT191" t="str">
            <v>PL</v>
          </cell>
          <cell r="AU191" t="str">
            <v>IT</v>
          </cell>
          <cell r="AV191" t="str">
            <v>SPLITLOAN</v>
          </cell>
          <cell r="AW191" t="str">
            <v>-</v>
          </cell>
          <cell r="AX191">
            <v>20</v>
          </cell>
          <cell r="AY191" t="str">
            <v>DLY</v>
          </cell>
          <cell r="AZ191" t="str">
            <v>N/A</v>
          </cell>
          <cell r="BA191">
            <v>0</v>
          </cell>
          <cell r="BB191">
            <v>0</v>
          </cell>
          <cell r="BC191">
            <v>0</v>
          </cell>
          <cell r="BF191" t="str">
            <v>PIP</v>
          </cell>
          <cell r="BG191" t="str">
            <v>Near Prime</v>
          </cell>
          <cell r="BH191" t="str">
            <v>NCM-W06</v>
          </cell>
        </row>
        <row r="192">
          <cell r="A192">
            <v>9001766</v>
          </cell>
          <cell r="B192">
            <v>1</v>
          </cell>
          <cell r="D192" t="str">
            <v>NLA</v>
          </cell>
          <cell r="E192" t="str">
            <v>R</v>
          </cell>
          <cell r="F192" t="str">
            <v>NSW</v>
          </cell>
          <cell r="G192">
            <v>40003</v>
          </cell>
          <cell r="H192" t="str">
            <v>AFIG</v>
          </cell>
          <cell r="I192">
            <v>201</v>
          </cell>
          <cell r="J192" t="str">
            <v>AFIG W</v>
          </cell>
          <cell r="M192">
            <v>9001766</v>
          </cell>
          <cell r="N192">
            <v>38708</v>
          </cell>
          <cell r="O192">
            <v>2892</v>
          </cell>
          <cell r="P192" t="str">
            <v>KUZEVSKI I</v>
          </cell>
          <cell r="Q192">
            <v>540000</v>
          </cell>
          <cell r="R192">
            <v>0</v>
          </cell>
          <cell r="S192">
            <v>540000</v>
          </cell>
          <cell r="T192">
            <v>200</v>
          </cell>
          <cell r="U192" t="str">
            <v>Approved</v>
          </cell>
          <cell r="V192">
            <v>301</v>
          </cell>
          <cell r="W192" t="str">
            <v>Solicitor Instructed</v>
          </cell>
          <cell r="X192">
            <v>38761</v>
          </cell>
          <cell r="Y192">
            <v>8.65</v>
          </cell>
          <cell r="Z192">
            <v>1.1000000000000001</v>
          </cell>
          <cell r="AA192">
            <v>0.7</v>
          </cell>
          <cell r="AB192">
            <v>9.35</v>
          </cell>
          <cell r="AC192">
            <v>4661.78</v>
          </cell>
          <cell r="AD192">
            <v>90</v>
          </cell>
          <cell r="AE192">
            <v>38715</v>
          </cell>
          <cell r="AI192">
            <v>0</v>
          </cell>
          <cell r="AJ192">
            <v>38746</v>
          </cell>
          <cell r="AM192">
            <v>105</v>
          </cell>
          <cell r="AN192">
            <v>12</v>
          </cell>
          <cell r="AO192">
            <v>29</v>
          </cell>
          <cell r="AP192">
            <v>1</v>
          </cell>
          <cell r="AQ192" t="str">
            <v>NLS</v>
          </cell>
          <cell r="AR192" t="str">
            <v>NSW</v>
          </cell>
          <cell r="AS192" t="str">
            <v>S</v>
          </cell>
          <cell r="AT192" t="str">
            <v>PL</v>
          </cell>
          <cell r="AU192" t="str">
            <v>IT</v>
          </cell>
          <cell r="AV192" t="str">
            <v>SPLITLOAN</v>
          </cell>
          <cell r="AW192">
            <v>9001766</v>
          </cell>
          <cell r="AX192">
            <v>25</v>
          </cell>
          <cell r="AY192" t="str">
            <v>DLY</v>
          </cell>
          <cell r="AZ192" t="str">
            <v>N/A</v>
          </cell>
          <cell r="BA192">
            <v>0</v>
          </cell>
          <cell r="BB192">
            <v>0</v>
          </cell>
          <cell r="BC192">
            <v>0</v>
          </cell>
          <cell r="BF192" t="str">
            <v>PIP</v>
          </cell>
          <cell r="BG192" t="str">
            <v>Near Prime</v>
          </cell>
          <cell r="BH192" t="str">
            <v>NCM-W06</v>
          </cell>
        </row>
        <row r="193">
          <cell r="A193">
            <v>9002078</v>
          </cell>
          <cell r="B193">
            <v>1</v>
          </cell>
          <cell r="D193" t="str">
            <v>NLB</v>
          </cell>
          <cell r="E193" t="str">
            <v>R</v>
          </cell>
          <cell r="F193" t="str">
            <v>VIC</v>
          </cell>
          <cell r="G193">
            <v>40003</v>
          </cell>
          <cell r="H193" t="str">
            <v>AFIG</v>
          </cell>
          <cell r="I193">
            <v>40008</v>
          </cell>
          <cell r="J193" t="str">
            <v>VIOLET</v>
          </cell>
          <cell r="M193">
            <v>9002078</v>
          </cell>
          <cell r="N193">
            <v>38778</v>
          </cell>
          <cell r="O193">
            <v>3399</v>
          </cell>
          <cell r="P193" t="str">
            <v>GALVIN A J</v>
          </cell>
          <cell r="Q193">
            <v>250000</v>
          </cell>
          <cell r="R193">
            <v>0</v>
          </cell>
          <cell r="S193">
            <v>250000</v>
          </cell>
          <cell r="T193">
            <v>200</v>
          </cell>
          <cell r="U193" t="str">
            <v>Approved</v>
          </cell>
          <cell r="V193">
            <v>301</v>
          </cell>
          <cell r="W193" t="str">
            <v>Solicitor Instructed</v>
          </cell>
          <cell r="X193">
            <v>38789</v>
          </cell>
          <cell r="Y193">
            <v>7.55</v>
          </cell>
          <cell r="Z193">
            <v>0</v>
          </cell>
          <cell r="AA193">
            <v>0.75</v>
          </cell>
          <cell r="AB193">
            <v>8.3000000000000007</v>
          </cell>
          <cell r="AC193">
            <v>1979.49</v>
          </cell>
          <cell r="AD193">
            <v>65.790000000000006</v>
          </cell>
          <cell r="AE193">
            <v>38809</v>
          </cell>
          <cell r="AI193">
            <v>0</v>
          </cell>
          <cell r="AJ193">
            <v>38839</v>
          </cell>
          <cell r="AM193">
            <v>106</v>
          </cell>
          <cell r="AN193">
            <v>4</v>
          </cell>
          <cell r="AO193">
            <v>2</v>
          </cell>
          <cell r="AP193">
            <v>1</v>
          </cell>
          <cell r="AQ193" t="str">
            <v>NLS</v>
          </cell>
          <cell r="AR193" t="str">
            <v>NSW</v>
          </cell>
          <cell r="AS193" t="str">
            <v>S</v>
          </cell>
          <cell r="AT193" t="str">
            <v>PL</v>
          </cell>
          <cell r="AU193" t="str">
            <v>IT</v>
          </cell>
          <cell r="AV193" t="str">
            <v>SPLITLOAN</v>
          </cell>
          <cell r="AW193">
            <v>9002078</v>
          </cell>
          <cell r="AX193">
            <v>25</v>
          </cell>
          <cell r="AY193" t="str">
            <v>DLY</v>
          </cell>
          <cell r="AZ193" t="str">
            <v>N/A</v>
          </cell>
          <cell r="BA193">
            <v>0</v>
          </cell>
          <cell r="BB193">
            <v>0</v>
          </cell>
          <cell r="BC193">
            <v>0</v>
          </cell>
          <cell r="BF193" t="str">
            <v>RIP</v>
          </cell>
          <cell r="BG193" t="str">
            <v>Near Prime</v>
          </cell>
          <cell r="BH193" t="str">
            <v>NCM-W06</v>
          </cell>
        </row>
        <row r="194">
          <cell r="A194">
            <v>9002018</v>
          </cell>
          <cell r="B194">
            <v>1</v>
          </cell>
          <cell r="C194" t="str">
            <v>WMC</v>
          </cell>
          <cell r="D194" t="str">
            <v>NLA</v>
          </cell>
          <cell r="E194" t="str">
            <v>R</v>
          </cell>
          <cell r="F194" t="str">
            <v>NSW</v>
          </cell>
          <cell r="G194">
            <v>40003</v>
          </cell>
          <cell r="H194" t="str">
            <v>AFIG</v>
          </cell>
          <cell r="I194">
            <v>40096</v>
          </cell>
          <cell r="J194" t="str">
            <v>YHL (H/O) SPP</v>
          </cell>
          <cell r="M194">
            <v>9002018</v>
          </cell>
          <cell r="N194">
            <v>38785</v>
          </cell>
          <cell r="O194">
            <v>3308</v>
          </cell>
          <cell r="P194" t="str">
            <v>PRICE P J</v>
          </cell>
          <cell r="Q194">
            <v>522500</v>
          </cell>
          <cell r="R194">
            <v>0</v>
          </cell>
          <cell r="S194">
            <v>522500</v>
          </cell>
          <cell r="T194">
            <v>200</v>
          </cell>
          <cell r="U194" t="str">
            <v>Approved</v>
          </cell>
          <cell r="V194">
            <v>301</v>
          </cell>
          <cell r="W194" t="str">
            <v>Solicitor Instructed</v>
          </cell>
          <cell r="X194">
            <v>38800</v>
          </cell>
          <cell r="Y194">
            <v>8.8000000000000007</v>
          </cell>
          <cell r="Z194">
            <v>1.25</v>
          </cell>
          <cell r="AA194">
            <v>0.95</v>
          </cell>
          <cell r="AB194">
            <v>9.75</v>
          </cell>
          <cell r="AC194">
            <v>4245.3100000000004</v>
          </cell>
          <cell r="AD194">
            <v>95</v>
          </cell>
          <cell r="AE194">
            <v>38810</v>
          </cell>
          <cell r="AI194">
            <v>0</v>
          </cell>
          <cell r="AJ194">
            <v>38840</v>
          </cell>
          <cell r="AM194">
            <v>106</v>
          </cell>
          <cell r="AN194">
            <v>4</v>
          </cell>
          <cell r="AO194">
            <v>3</v>
          </cell>
          <cell r="AP194">
            <v>1</v>
          </cell>
          <cell r="AQ194" t="str">
            <v>NLS</v>
          </cell>
          <cell r="AR194" t="str">
            <v>NSW</v>
          </cell>
          <cell r="AS194" t="str">
            <v>S</v>
          </cell>
          <cell r="AT194" t="str">
            <v>PL</v>
          </cell>
          <cell r="AU194" t="str">
            <v>IT</v>
          </cell>
          <cell r="AV194" t="str">
            <v>SPLITLOAN</v>
          </cell>
          <cell r="AW194">
            <v>9002018</v>
          </cell>
          <cell r="AX194">
            <v>30</v>
          </cell>
          <cell r="AY194" t="str">
            <v>DLY</v>
          </cell>
          <cell r="AZ194" t="str">
            <v>N/A</v>
          </cell>
          <cell r="BA194">
            <v>0</v>
          </cell>
          <cell r="BB194">
            <v>0</v>
          </cell>
          <cell r="BC194">
            <v>0</v>
          </cell>
          <cell r="BF194" t="str">
            <v>RIP</v>
          </cell>
          <cell r="BG194" t="str">
            <v>Near Prime</v>
          </cell>
          <cell r="BH194" t="str">
            <v>NCM-W06</v>
          </cell>
        </row>
        <row r="195">
          <cell r="A195">
            <v>9002382</v>
          </cell>
          <cell r="B195">
            <v>1</v>
          </cell>
          <cell r="C195" t="str">
            <v>WMC</v>
          </cell>
          <cell r="D195" t="str">
            <v>HEA</v>
          </cell>
          <cell r="E195" t="str">
            <v>R</v>
          </cell>
          <cell r="F195" t="str">
            <v>NSW</v>
          </cell>
          <cell r="G195">
            <v>40003</v>
          </cell>
          <cell r="H195" t="str">
            <v>AFIG</v>
          </cell>
          <cell r="I195">
            <v>912</v>
          </cell>
          <cell r="J195" t="str">
            <v>WIZARD</v>
          </cell>
          <cell r="M195">
            <v>9002382</v>
          </cell>
          <cell r="N195">
            <v>38862</v>
          </cell>
          <cell r="O195">
            <v>3869</v>
          </cell>
          <cell r="P195" t="str">
            <v>DOOLAN G A T</v>
          </cell>
          <cell r="Q195">
            <v>397950</v>
          </cell>
          <cell r="R195">
            <v>0</v>
          </cell>
          <cell r="S195">
            <v>397950</v>
          </cell>
          <cell r="T195">
            <v>200</v>
          </cell>
          <cell r="U195" t="str">
            <v>Approved</v>
          </cell>
          <cell r="V195">
            <v>301</v>
          </cell>
          <cell r="W195" t="str">
            <v>Solicitor Instructed</v>
          </cell>
          <cell r="X195">
            <v>38891</v>
          </cell>
          <cell r="Y195">
            <v>8.6999999999999993</v>
          </cell>
          <cell r="Z195">
            <v>0</v>
          </cell>
          <cell r="AA195">
            <v>0.49</v>
          </cell>
          <cell r="AB195">
            <v>9.19</v>
          </cell>
          <cell r="AC195">
            <v>3256.55</v>
          </cell>
          <cell r="AD195">
            <v>105</v>
          </cell>
          <cell r="AE195">
            <v>38877</v>
          </cell>
          <cell r="AI195">
            <v>0</v>
          </cell>
          <cell r="AJ195">
            <v>38907</v>
          </cell>
          <cell r="AM195">
            <v>106</v>
          </cell>
          <cell r="AN195">
            <v>6</v>
          </cell>
          <cell r="AO195">
            <v>9</v>
          </cell>
          <cell r="AP195">
            <v>1</v>
          </cell>
          <cell r="AQ195" t="str">
            <v>NLS</v>
          </cell>
          <cell r="AR195" t="str">
            <v>NSW</v>
          </cell>
          <cell r="AS195" t="str">
            <v>S</v>
          </cell>
          <cell r="AT195" t="str">
            <v>PL</v>
          </cell>
          <cell r="AU195" t="str">
            <v>IT</v>
          </cell>
          <cell r="AV195" t="str">
            <v>SPLITLOAN</v>
          </cell>
          <cell r="AW195">
            <v>9002382</v>
          </cell>
          <cell r="AX195">
            <v>30</v>
          </cell>
          <cell r="AY195" t="str">
            <v>DLY</v>
          </cell>
          <cell r="AZ195" t="str">
            <v>N/A</v>
          </cell>
          <cell r="BA195">
            <v>0</v>
          </cell>
          <cell r="BB195">
            <v>0</v>
          </cell>
          <cell r="BC195">
            <v>0</v>
          </cell>
          <cell r="BF195" t="str">
            <v>POO</v>
          </cell>
          <cell r="BG195" t="str">
            <v>HLVR</v>
          </cell>
          <cell r="BH195" t="str">
            <v>NCM-W02</v>
          </cell>
        </row>
        <row r="196">
          <cell r="A196">
            <v>9002383</v>
          </cell>
          <cell r="B196">
            <v>1</v>
          </cell>
          <cell r="C196" t="str">
            <v>WMC</v>
          </cell>
          <cell r="D196" t="str">
            <v>NLA</v>
          </cell>
          <cell r="E196" t="str">
            <v>R</v>
          </cell>
          <cell r="F196" t="str">
            <v>NSW</v>
          </cell>
          <cell r="G196">
            <v>40003</v>
          </cell>
          <cell r="H196" t="str">
            <v>AFIG</v>
          </cell>
          <cell r="I196">
            <v>201</v>
          </cell>
          <cell r="J196" t="str">
            <v>AFIG W</v>
          </cell>
          <cell r="M196">
            <v>9002383</v>
          </cell>
          <cell r="N196">
            <v>38862</v>
          </cell>
          <cell r="O196">
            <v>3870</v>
          </cell>
          <cell r="P196" t="str">
            <v>JOCELYN M J</v>
          </cell>
          <cell r="Q196">
            <v>325500</v>
          </cell>
          <cell r="R196">
            <v>0</v>
          </cell>
          <cell r="S196">
            <v>325500</v>
          </cell>
          <cell r="T196">
            <v>200</v>
          </cell>
          <cell r="U196" t="str">
            <v>Approved</v>
          </cell>
          <cell r="V196">
            <v>301</v>
          </cell>
          <cell r="W196" t="str">
            <v>Solicitor Instructed</v>
          </cell>
          <cell r="X196">
            <v>38863</v>
          </cell>
          <cell r="Y196">
            <v>8.6999999999999993</v>
          </cell>
          <cell r="Z196">
            <v>0</v>
          </cell>
          <cell r="AA196">
            <v>0.49</v>
          </cell>
          <cell r="AB196">
            <v>9.19</v>
          </cell>
          <cell r="AC196">
            <v>2663.67</v>
          </cell>
          <cell r="AD196">
            <v>105</v>
          </cell>
          <cell r="AE196">
            <v>38893</v>
          </cell>
          <cell r="AI196">
            <v>0</v>
          </cell>
          <cell r="AJ196">
            <v>38923</v>
          </cell>
          <cell r="AM196">
            <v>106</v>
          </cell>
          <cell r="AN196">
            <v>6</v>
          </cell>
          <cell r="AO196">
            <v>25</v>
          </cell>
          <cell r="AP196">
            <v>1</v>
          </cell>
          <cell r="AQ196" t="str">
            <v>NLS</v>
          </cell>
          <cell r="AR196" t="str">
            <v>NSW</v>
          </cell>
          <cell r="AS196" t="str">
            <v>S</v>
          </cell>
          <cell r="AT196" t="str">
            <v>PL</v>
          </cell>
          <cell r="AU196" t="str">
            <v>IT</v>
          </cell>
          <cell r="AV196" t="str">
            <v>SPLITLOAN</v>
          </cell>
          <cell r="AW196">
            <v>9002383</v>
          </cell>
          <cell r="AX196">
            <v>30</v>
          </cell>
          <cell r="AY196" t="str">
            <v>DLY</v>
          </cell>
          <cell r="AZ196" t="str">
            <v>N/A</v>
          </cell>
          <cell r="BA196">
            <v>0</v>
          </cell>
          <cell r="BB196">
            <v>0</v>
          </cell>
          <cell r="BC196">
            <v>0</v>
          </cell>
          <cell r="BF196" t="str">
            <v>POO</v>
          </cell>
          <cell r="BG196" t="str">
            <v>HLVR</v>
          </cell>
          <cell r="BH196" t="str">
            <v>NCM-W02</v>
          </cell>
        </row>
        <row r="197">
          <cell r="A197">
            <v>9002378</v>
          </cell>
          <cell r="B197">
            <v>1</v>
          </cell>
          <cell r="C197" t="str">
            <v>WMC</v>
          </cell>
          <cell r="D197" t="str">
            <v>HEA</v>
          </cell>
          <cell r="E197" t="str">
            <v>R</v>
          </cell>
          <cell r="F197" t="str">
            <v>NSW</v>
          </cell>
          <cell r="G197">
            <v>40003</v>
          </cell>
          <cell r="H197" t="str">
            <v>AFIG</v>
          </cell>
          <cell r="I197">
            <v>912</v>
          </cell>
          <cell r="J197" t="str">
            <v>WIZARD</v>
          </cell>
          <cell r="M197">
            <v>9002378</v>
          </cell>
          <cell r="N197">
            <v>38866</v>
          </cell>
          <cell r="O197">
            <v>3862</v>
          </cell>
          <cell r="P197" t="str">
            <v>PARRY P R</v>
          </cell>
          <cell r="Q197">
            <v>267750</v>
          </cell>
          <cell r="R197">
            <v>0</v>
          </cell>
          <cell r="S197">
            <v>267750</v>
          </cell>
          <cell r="T197">
            <v>200</v>
          </cell>
          <cell r="U197" t="str">
            <v>Approved</v>
          </cell>
          <cell r="V197">
            <v>301</v>
          </cell>
          <cell r="W197" t="str">
            <v>Solicitor Instructed</v>
          </cell>
          <cell r="X197">
            <v>38888</v>
          </cell>
          <cell r="Y197">
            <v>8.6999999999999993</v>
          </cell>
          <cell r="Z197">
            <v>0</v>
          </cell>
          <cell r="AA197">
            <v>0.49</v>
          </cell>
          <cell r="AB197">
            <v>9.19</v>
          </cell>
          <cell r="AC197">
            <v>2441.83</v>
          </cell>
          <cell r="AD197">
            <v>105</v>
          </cell>
          <cell r="AE197">
            <v>38898</v>
          </cell>
          <cell r="AI197">
            <v>0</v>
          </cell>
          <cell r="AJ197">
            <v>38928</v>
          </cell>
          <cell r="AM197">
            <v>106</v>
          </cell>
          <cell r="AN197">
            <v>6</v>
          </cell>
          <cell r="AO197">
            <v>30</v>
          </cell>
          <cell r="AP197">
            <v>1</v>
          </cell>
          <cell r="AQ197" t="str">
            <v>NLS</v>
          </cell>
          <cell r="AR197" t="str">
            <v>NSW</v>
          </cell>
          <cell r="AS197" t="str">
            <v>S</v>
          </cell>
          <cell r="AT197" t="str">
            <v>PL</v>
          </cell>
          <cell r="AU197" t="str">
            <v>IT</v>
          </cell>
          <cell r="AV197" t="str">
            <v>SPLITLOAN</v>
          </cell>
          <cell r="AW197">
            <v>9002378</v>
          </cell>
          <cell r="AX197">
            <v>20</v>
          </cell>
          <cell r="AY197" t="str">
            <v>DLY</v>
          </cell>
          <cell r="AZ197" t="str">
            <v>N/A</v>
          </cell>
          <cell r="BA197">
            <v>0</v>
          </cell>
          <cell r="BB197">
            <v>0</v>
          </cell>
          <cell r="BC197">
            <v>0</v>
          </cell>
          <cell r="BF197" t="str">
            <v>POO</v>
          </cell>
          <cell r="BG197" t="str">
            <v>HLVR</v>
          </cell>
          <cell r="BH197" t="str">
            <v>NCM-W02</v>
          </cell>
        </row>
        <row r="198">
          <cell r="A198">
            <v>9002401</v>
          </cell>
          <cell r="B198">
            <v>1</v>
          </cell>
          <cell r="C198" t="str">
            <v>WMC</v>
          </cell>
          <cell r="D198" t="str">
            <v>NLA</v>
          </cell>
          <cell r="E198" t="str">
            <v>R</v>
          </cell>
          <cell r="F198" t="str">
            <v>NSW</v>
          </cell>
          <cell r="G198">
            <v>40003</v>
          </cell>
          <cell r="H198" t="str">
            <v>AFIG</v>
          </cell>
          <cell r="I198">
            <v>40096</v>
          </cell>
          <cell r="J198" t="str">
            <v>YHL (H/O) SPP</v>
          </cell>
          <cell r="M198">
            <v>9002401</v>
          </cell>
          <cell r="N198">
            <v>38870</v>
          </cell>
          <cell r="O198">
            <v>3898</v>
          </cell>
          <cell r="P198" t="str">
            <v>BOWTELL M</v>
          </cell>
          <cell r="Q198">
            <v>250000</v>
          </cell>
          <cell r="R198">
            <v>0</v>
          </cell>
          <cell r="S198">
            <v>250000</v>
          </cell>
          <cell r="T198">
            <v>200</v>
          </cell>
          <cell r="U198" t="str">
            <v>Approved</v>
          </cell>
          <cell r="V198">
            <v>301</v>
          </cell>
          <cell r="W198" t="str">
            <v>Solicitor Instructed</v>
          </cell>
          <cell r="X198">
            <v>38873</v>
          </cell>
          <cell r="Y198">
            <v>7.55</v>
          </cell>
          <cell r="Z198">
            <v>0</v>
          </cell>
          <cell r="AA198">
            <v>0.49</v>
          </cell>
          <cell r="AB198">
            <v>8.0399999999999991</v>
          </cell>
          <cell r="AC198">
            <v>1841.39</v>
          </cell>
          <cell r="AD198">
            <v>100</v>
          </cell>
          <cell r="AE198">
            <v>38899</v>
          </cell>
          <cell r="AI198">
            <v>0</v>
          </cell>
          <cell r="AJ198">
            <v>38930</v>
          </cell>
          <cell r="AM198">
            <v>106</v>
          </cell>
          <cell r="AN198">
            <v>7</v>
          </cell>
          <cell r="AO198">
            <v>1</v>
          </cell>
          <cell r="AP198">
            <v>1</v>
          </cell>
          <cell r="AQ198" t="str">
            <v>NLS</v>
          </cell>
          <cell r="AR198" t="str">
            <v>NSW</v>
          </cell>
          <cell r="AS198" t="str">
            <v>S</v>
          </cell>
          <cell r="AT198" t="str">
            <v>PL</v>
          </cell>
          <cell r="AU198" t="str">
            <v>IT</v>
          </cell>
          <cell r="AV198" t="str">
            <v>SPLITLOAN</v>
          </cell>
          <cell r="AW198">
            <v>9002401</v>
          </cell>
          <cell r="AX198">
            <v>30</v>
          </cell>
          <cell r="AY198" t="str">
            <v>DLY</v>
          </cell>
          <cell r="AZ198" t="str">
            <v>N/A</v>
          </cell>
          <cell r="BA198">
            <v>0</v>
          </cell>
          <cell r="BB198">
            <v>0</v>
          </cell>
          <cell r="BC198">
            <v>0</v>
          </cell>
          <cell r="BF198" t="str">
            <v>POO</v>
          </cell>
          <cell r="BG198" t="str">
            <v>HLVR</v>
          </cell>
          <cell r="BH198" t="str">
            <v>NCM-W02</v>
          </cell>
        </row>
        <row r="199">
          <cell r="A199">
            <v>9002301</v>
          </cell>
          <cell r="B199">
            <v>1</v>
          </cell>
          <cell r="C199" t="str">
            <v>WMC</v>
          </cell>
          <cell r="D199" t="str">
            <v>PAY</v>
          </cell>
          <cell r="E199" t="str">
            <v>R</v>
          </cell>
          <cell r="F199" t="str">
            <v>NSW</v>
          </cell>
          <cell r="G199">
            <v>40003</v>
          </cell>
          <cell r="H199" t="str">
            <v>AFIG</v>
          </cell>
          <cell r="I199">
            <v>912</v>
          </cell>
          <cell r="J199" t="str">
            <v>WIZARD</v>
          </cell>
          <cell r="M199">
            <v>9002301</v>
          </cell>
          <cell r="N199">
            <v>38840</v>
          </cell>
          <cell r="O199">
            <v>3755</v>
          </cell>
          <cell r="P199" t="str">
            <v>PEREZ N J</v>
          </cell>
          <cell r="Q199">
            <v>320000</v>
          </cell>
          <cell r="R199">
            <v>0</v>
          </cell>
          <cell r="S199">
            <v>320000</v>
          </cell>
          <cell r="T199">
            <v>200</v>
          </cell>
          <cell r="U199" t="str">
            <v>Approved</v>
          </cell>
          <cell r="V199">
            <v>301</v>
          </cell>
          <cell r="W199" t="str">
            <v>Solicitor Instructed</v>
          </cell>
          <cell r="X199">
            <v>38876</v>
          </cell>
          <cell r="Y199">
            <v>7.55</v>
          </cell>
          <cell r="Z199">
            <v>0</v>
          </cell>
          <cell r="AA199">
            <v>0.49</v>
          </cell>
          <cell r="AB199">
            <v>8.0399999999999991</v>
          </cell>
          <cell r="AC199">
            <v>2356.98</v>
          </cell>
          <cell r="AD199">
            <v>100</v>
          </cell>
          <cell r="AE199">
            <v>38905</v>
          </cell>
          <cell r="AI199">
            <v>0</v>
          </cell>
          <cell r="AJ199">
            <v>38936</v>
          </cell>
          <cell r="AM199">
            <v>106</v>
          </cell>
          <cell r="AN199">
            <v>7</v>
          </cell>
          <cell r="AO199">
            <v>7</v>
          </cell>
          <cell r="AP199">
            <v>1</v>
          </cell>
          <cell r="AQ199" t="str">
            <v>NLS</v>
          </cell>
          <cell r="AR199" t="str">
            <v>NSW</v>
          </cell>
          <cell r="AS199" t="str">
            <v>S</v>
          </cell>
          <cell r="AT199" t="str">
            <v>PL</v>
          </cell>
          <cell r="AU199" t="str">
            <v>IT</v>
          </cell>
          <cell r="AV199" t="str">
            <v>SPLITLOAN</v>
          </cell>
          <cell r="AW199">
            <v>9002301</v>
          </cell>
          <cell r="AX199">
            <v>30</v>
          </cell>
          <cell r="AY199" t="str">
            <v>DLY</v>
          </cell>
          <cell r="AZ199" t="str">
            <v>N/A</v>
          </cell>
          <cell r="BA199">
            <v>0</v>
          </cell>
          <cell r="BB199">
            <v>0</v>
          </cell>
          <cell r="BC199">
            <v>0</v>
          </cell>
          <cell r="BF199" t="str">
            <v>POO</v>
          </cell>
          <cell r="BG199" t="str">
            <v>HLVR</v>
          </cell>
          <cell r="BH199" t="str">
            <v>NCM-W02</v>
          </cell>
        </row>
        <row r="200">
          <cell r="A200">
            <v>9002409</v>
          </cell>
          <cell r="B200">
            <v>1</v>
          </cell>
          <cell r="C200" t="str">
            <v>WMC</v>
          </cell>
          <cell r="D200" t="str">
            <v>NLA</v>
          </cell>
          <cell r="E200" t="str">
            <v>R</v>
          </cell>
          <cell r="F200" t="str">
            <v>NSW</v>
          </cell>
          <cell r="G200">
            <v>40003</v>
          </cell>
          <cell r="H200" t="str">
            <v>AFIG</v>
          </cell>
          <cell r="I200">
            <v>201</v>
          </cell>
          <cell r="J200" t="str">
            <v>AFIG W</v>
          </cell>
          <cell r="M200">
            <v>9002409</v>
          </cell>
          <cell r="N200">
            <v>38876</v>
          </cell>
          <cell r="O200">
            <v>3908</v>
          </cell>
          <cell r="P200" t="str">
            <v>MATTSCHOSS M G</v>
          </cell>
          <cell r="Q200">
            <v>237500</v>
          </cell>
          <cell r="R200">
            <v>0</v>
          </cell>
          <cell r="S200">
            <v>237500</v>
          </cell>
          <cell r="T200">
            <v>200</v>
          </cell>
          <cell r="U200" t="str">
            <v>Approved</v>
          </cell>
          <cell r="V200">
            <v>301</v>
          </cell>
          <cell r="W200" t="str">
            <v>Solicitor Instructed</v>
          </cell>
          <cell r="X200">
            <v>38890</v>
          </cell>
          <cell r="Y200">
            <v>7.55</v>
          </cell>
          <cell r="Z200">
            <v>1.25</v>
          </cell>
          <cell r="AA200">
            <v>0.95</v>
          </cell>
          <cell r="AB200">
            <v>9.75</v>
          </cell>
          <cell r="AC200">
            <v>1929.69</v>
          </cell>
          <cell r="AD200">
            <v>95</v>
          </cell>
          <cell r="AE200">
            <v>38905</v>
          </cell>
          <cell r="AI200">
            <v>0</v>
          </cell>
          <cell r="AJ200">
            <v>38936</v>
          </cell>
          <cell r="AM200">
            <v>106</v>
          </cell>
          <cell r="AN200">
            <v>7</v>
          </cell>
          <cell r="AO200">
            <v>7</v>
          </cell>
          <cell r="AP200">
            <v>1</v>
          </cell>
          <cell r="AQ200" t="str">
            <v>NLS</v>
          </cell>
          <cell r="AR200" t="str">
            <v>NSW</v>
          </cell>
          <cell r="AS200" t="str">
            <v>S</v>
          </cell>
          <cell r="AT200" t="str">
            <v>PL</v>
          </cell>
          <cell r="AU200" t="str">
            <v>IT</v>
          </cell>
          <cell r="AV200" t="str">
            <v>SPLITLOAN</v>
          </cell>
          <cell r="AW200">
            <v>9002409</v>
          </cell>
          <cell r="AX200">
            <v>30</v>
          </cell>
          <cell r="AY200" t="str">
            <v>DLY</v>
          </cell>
          <cell r="AZ200" t="str">
            <v>N/A</v>
          </cell>
          <cell r="BA200">
            <v>0</v>
          </cell>
          <cell r="BB200">
            <v>0</v>
          </cell>
          <cell r="BC200">
            <v>0</v>
          </cell>
          <cell r="BF200" t="str">
            <v>ROO</v>
          </cell>
          <cell r="BG200" t="str">
            <v>Near Prime</v>
          </cell>
          <cell r="BH200" t="str">
            <v>NCM-W06</v>
          </cell>
        </row>
        <row r="201">
          <cell r="A201">
            <v>9002357</v>
          </cell>
          <cell r="B201">
            <v>1</v>
          </cell>
          <cell r="C201" t="str">
            <v>WMC</v>
          </cell>
          <cell r="D201" t="str">
            <v>NLA</v>
          </cell>
          <cell r="E201" t="str">
            <v>R</v>
          </cell>
          <cell r="F201" t="str">
            <v>QLD</v>
          </cell>
          <cell r="G201">
            <v>40003</v>
          </cell>
          <cell r="H201" t="str">
            <v>AFIG</v>
          </cell>
          <cell r="I201">
            <v>40051</v>
          </cell>
          <cell r="J201" t="str">
            <v>BMM PP</v>
          </cell>
          <cell r="M201">
            <v>9002357</v>
          </cell>
          <cell r="N201">
            <v>38866</v>
          </cell>
          <cell r="O201">
            <v>3835</v>
          </cell>
          <cell r="P201" t="str">
            <v>SABANI D A</v>
          </cell>
          <cell r="Q201">
            <v>213750</v>
          </cell>
          <cell r="R201">
            <v>0</v>
          </cell>
          <cell r="S201">
            <v>213750</v>
          </cell>
          <cell r="T201">
            <v>200</v>
          </cell>
          <cell r="U201" t="str">
            <v>Approved</v>
          </cell>
          <cell r="V201">
            <v>301</v>
          </cell>
          <cell r="W201" t="str">
            <v>Solicitor Instructed</v>
          </cell>
          <cell r="X201">
            <v>38883</v>
          </cell>
          <cell r="Y201">
            <v>7.55</v>
          </cell>
          <cell r="Z201">
            <v>1.25</v>
          </cell>
          <cell r="AA201">
            <v>1.19</v>
          </cell>
          <cell r="AB201">
            <v>9.99</v>
          </cell>
          <cell r="AC201">
            <v>1874.23</v>
          </cell>
          <cell r="AD201">
            <v>95</v>
          </cell>
          <cell r="AE201">
            <v>38908</v>
          </cell>
          <cell r="AI201">
            <v>0</v>
          </cell>
          <cell r="AJ201">
            <v>38939</v>
          </cell>
          <cell r="AM201">
            <v>106</v>
          </cell>
          <cell r="AN201">
            <v>7</v>
          </cell>
          <cell r="AO201">
            <v>10</v>
          </cell>
          <cell r="AP201">
            <v>1</v>
          </cell>
          <cell r="AQ201" t="str">
            <v>NLS</v>
          </cell>
          <cell r="AR201" t="str">
            <v>NSW</v>
          </cell>
          <cell r="AS201" t="str">
            <v>S</v>
          </cell>
          <cell r="AT201" t="str">
            <v>PL</v>
          </cell>
          <cell r="AU201" t="str">
            <v>IT</v>
          </cell>
          <cell r="AV201" t="str">
            <v>SPLITLOAN</v>
          </cell>
          <cell r="AW201">
            <v>9002357</v>
          </cell>
          <cell r="AX201">
            <v>30</v>
          </cell>
          <cell r="AY201" t="str">
            <v>DLY</v>
          </cell>
          <cell r="AZ201" t="str">
            <v>N/A</v>
          </cell>
          <cell r="BA201">
            <v>0</v>
          </cell>
          <cell r="BB201">
            <v>0</v>
          </cell>
          <cell r="BC201">
            <v>0</v>
          </cell>
          <cell r="BF201" t="str">
            <v>POO</v>
          </cell>
          <cell r="BG201" t="str">
            <v>Near Prime</v>
          </cell>
          <cell r="BH201" t="str">
            <v>NCM-W06</v>
          </cell>
        </row>
        <row r="202">
          <cell r="A202">
            <v>9002133</v>
          </cell>
          <cell r="B202">
            <v>1</v>
          </cell>
          <cell r="C202" t="str">
            <v>WMC</v>
          </cell>
          <cell r="D202" t="str">
            <v>PAY</v>
          </cell>
          <cell r="E202" t="str">
            <v>R</v>
          </cell>
          <cell r="F202" t="str">
            <v>NSW</v>
          </cell>
          <cell r="G202">
            <v>40003</v>
          </cell>
          <cell r="H202" t="str">
            <v>AFIG</v>
          </cell>
          <cell r="I202">
            <v>912</v>
          </cell>
          <cell r="J202" t="str">
            <v>WIZARD</v>
          </cell>
          <cell r="M202">
            <v>9002133</v>
          </cell>
          <cell r="N202">
            <v>38810</v>
          </cell>
          <cell r="O202">
            <v>3483</v>
          </cell>
          <cell r="P202" t="str">
            <v>WRIGHT B C</v>
          </cell>
          <cell r="Q202">
            <v>196000</v>
          </cell>
          <cell r="R202">
            <v>0</v>
          </cell>
          <cell r="S202">
            <v>196000</v>
          </cell>
          <cell r="T202">
            <v>200</v>
          </cell>
          <cell r="U202" t="str">
            <v>Approved</v>
          </cell>
          <cell r="V202">
            <v>301</v>
          </cell>
          <cell r="W202" t="str">
            <v>Solicitor Instructed</v>
          </cell>
          <cell r="X202">
            <v>38877</v>
          </cell>
          <cell r="Y202">
            <v>7.55</v>
          </cell>
          <cell r="Z202">
            <v>0</v>
          </cell>
          <cell r="AA202">
            <v>0.49</v>
          </cell>
          <cell r="AB202">
            <v>8.0399999999999991</v>
          </cell>
          <cell r="AC202">
            <v>1443.65</v>
          </cell>
          <cell r="AD202">
            <v>100</v>
          </cell>
          <cell r="AE202">
            <v>38912</v>
          </cell>
          <cell r="AI202">
            <v>0</v>
          </cell>
          <cell r="AJ202">
            <v>38943</v>
          </cell>
          <cell r="AM202">
            <v>106</v>
          </cell>
          <cell r="AN202">
            <v>7</v>
          </cell>
          <cell r="AO202">
            <v>14</v>
          </cell>
          <cell r="AP202">
            <v>1</v>
          </cell>
          <cell r="AQ202" t="str">
            <v>NLS</v>
          </cell>
          <cell r="AR202" t="str">
            <v>NSW</v>
          </cell>
          <cell r="AS202" t="str">
            <v>S</v>
          </cell>
          <cell r="AT202" t="str">
            <v>PL</v>
          </cell>
          <cell r="AU202" t="str">
            <v>IT</v>
          </cell>
          <cell r="AV202" t="str">
            <v>SPLITLOAN</v>
          </cell>
          <cell r="AW202">
            <v>9002133</v>
          </cell>
          <cell r="AX202">
            <v>30</v>
          </cell>
          <cell r="AY202" t="str">
            <v>DLY</v>
          </cell>
          <cell r="AZ202" t="str">
            <v>N/A</v>
          </cell>
          <cell r="BA202">
            <v>0</v>
          </cell>
          <cell r="BB202">
            <v>0</v>
          </cell>
          <cell r="BC202">
            <v>0</v>
          </cell>
          <cell r="BF202" t="str">
            <v>POO</v>
          </cell>
          <cell r="BG202" t="str">
            <v>HLVR</v>
          </cell>
          <cell r="BH202" t="str">
            <v>NCM-W02</v>
          </cell>
        </row>
        <row r="203">
          <cell r="A203">
            <v>9002140</v>
          </cell>
          <cell r="B203">
            <v>1</v>
          </cell>
          <cell r="C203" t="str">
            <v>WMC</v>
          </cell>
          <cell r="D203" t="str">
            <v>PAY</v>
          </cell>
          <cell r="E203" t="str">
            <v>R</v>
          </cell>
          <cell r="F203" t="str">
            <v>NSW</v>
          </cell>
          <cell r="G203">
            <v>40003</v>
          </cell>
          <cell r="H203" t="str">
            <v>AFIG</v>
          </cell>
          <cell r="I203">
            <v>912</v>
          </cell>
          <cell r="J203" t="str">
            <v>WIZARD</v>
          </cell>
          <cell r="M203">
            <v>9002140</v>
          </cell>
          <cell r="N203">
            <v>38877</v>
          </cell>
          <cell r="O203">
            <v>3491</v>
          </cell>
          <cell r="P203" t="str">
            <v>SCHRODER N M</v>
          </cell>
          <cell r="Q203">
            <v>330000</v>
          </cell>
          <cell r="R203">
            <v>0</v>
          </cell>
          <cell r="S203">
            <v>330000</v>
          </cell>
          <cell r="T203">
            <v>200</v>
          </cell>
          <cell r="U203" t="str">
            <v>Approved</v>
          </cell>
          <cell r="V203">
            <v>301</v>
          </cell>
          <cell r="W203" t="str">
            <v>Solicitor Instructed</v>
          </cell>
          <cell r="X203">
            <v>38883</v>
          </cell>
          <cell r="Y203">
            <v>7.55</v>
          </cell>
          <cell r="Z203">
            <v>0</v>
          </cell>
          <cell r="AA203">
            <v>0.49</v>
          </cell>
          <cell r="AB203">
            <v>8.0399999999999991</v>
          </cell>
          <cell r="AC203">
            <v>2430.63</v>
          </cell>
          <cell r="AD203">
            <v>100</v>
          </cell>
          <cell r="AE203">
            <v>38912</v>
          </cell>
          <cell r="AI203">
            <v>0</v>
          </cell>
          <cell r="AJ203">
            <v>38943</v>
          </cell>
          <cell r="AM203">
            <v>106</v>
          </cell>
          <cell r="AN203">
            <v>7</v>
          </cell>
          <cell r="AO203">
            <v>14</v>
          </cell>
          <cell r="AP203">
            <v>1</v>
          </cell>
          <cell r="AQ203" t="str">
            <v>NLS</v>
          </cell>
          <cell r="AR203" t="str">
            <v>NSW</v>
          </cell>
          <cell r="AS203" t="str">
            <v>S</v>
          </cell>
          <cell r="AT203" t="str">
            <v>PL</v>
          </cell>
          <cell r="AU203" t="str">
            <v>IT</v>
          </cell>
          <cell r="AV203" t="str">
            <v>SPLITLOAN</v>
          </cell>
          <cell r="AW203">
            <v>9002140</v>
          </cell>
          <cell r="AX203">
            <v>30</v>
          </cell>
          <cell r="AY203" t="str">
            <v>DLY</v>
          </cell>
          <cell r="AZ203" t="str">
            <v>N/A</v>
          </cell>
          <cell r="BA203">
            <v>0</v>
          </cell>
          <cell r="BB203">
            <v>0</v>
          </cell>
          <cell r="BC203">
            <v>0</v>
          </cell>
          <cell r="BF203" t="str">
            <v>POO</v>
          </cell>
          <cell r="BG203" t="str">
            <v>HLVR</v>
          </cell>
          <cell r="BH203" t="str">
            <v>NCM-W02</v>
          </cell>
        </row>
        <row r="204">
          <cell r="A204">
            <v>9002419</v>
          </cell>
          <cell r="B204">
            <v>1</v>
          </cell>
          <cell r="C204" t="str">
            <v>WMC</v>
          </cell>
          <cell r="D204" t="str">
            <v>HEA</v>
          </cell>
          <cell r="E204" t="str">
            <v>R</v>
          </cell>
          <cell r="F204" t="str">
            <v>NSW</v>
          </cell>
          <cell r="G204">
            <v>40003</v>
          </cell>
          <cell r="H204" t="str">
            <v>AFIG</v>
          </cell>
          <cell r="I204">
            <v>912</v>
          </cell>
          <cell r="J204" t="str">
            <v>WIZARD</v>
          </cell>
          <cell r="M204">
            <v>9002419</v>
          </cell>
          <cell r="N204">
            <v>38887</v>
          </cell>
          <cell r="O204">
            <v>3920</v>
          </cell>
          <cell r="P204" t="str">
            <v>EDWARDS C J</v>
          </cell>
          <cell r="Q204">
            <v>414750</v>
          </cell>
          <cell r="R204">
            <v>0</v>
          </cell>
          <cell r="S204">
            <v>414750</v>
          </cell>
          <cell r="T204">
            <v>200</v>
          </cell>
          <cell r="U204" t="str">
            <v>Approved</v>
          </cell>
          <cell r="V204">
            <v>301</v>
          </cell>
          <cell r="W204" t="str">
            <v>Solicitor Instructed</v>
          </cell>
          <cell r="X204">
            <v>38905</v>
          </cell>
          <cell r="Y204">
            <v>8.6999999999999993</v>
          </cell>
          <cell r="Z204">
            <v>0</v>
          </cell>
          <cell r="AA204">
            <v>0.49</v>
          </cell>
          <cell r="AB204">
            <v>9.19</v>
          </cell>
          <cell r="AC204">
            <v>3394.03</v>
          </cell>
          <cell r="AD204">
            <v>105</v>
          </cell>
          <cell r="AE204">
            <v>38912</v>
          </cell>
          <cell r="AI204">
            <v>0</v>
          </cell>
          <cell r="AJ204">
            <v>38943</v>
          </cell>
          <cell r="AM204">
            <v>106</v>
          </cell>
          <cell r="AN204">
            <v>7</v>
          </cell>
          <cell r="AO204">
            <v>14</v>
          </cell>
          <cell r="AP204">
            <v>1</v>
          </cell>
          <cell r="AQ204" t="str">
            <v>NLS</v>
          </cell>
          <cell r="AR204" t="str">
            <v>NSW</v>
          </cell>
          <cell r="AS204" t="str">
            <v>S</v>
          </cell>
          <cell r="AT204" t="str">
            <v>PL</v>
          </cell>
          <cell r="AU204" t="str">
            <v>IT</v>
          </cell>
          <cell r="AV204" t="str">
            <v>SPLITLOAN</v>
          </cell>
          <cell r="AW204">
            <v>9002419</v>
          </cell>
          <cell r="AX204">
            <v>30</v>
          </cell>
          <cell r="AY204" t="str">
            <v>DLY</v>
          </cell>
          <cell r="AZ204" t="str">
            <v>N/A</v>
          </cell>
          <cell r="BA204">
            <v>0</v>
          </cell>
          <cell r="BB204">
            <v>0</v>
          </cell>
          <cell r="BC204">
            <v>0</v>
          </cell>
          <cell r="BF204" t="str">
            <v>POO</v>
          </cell>
          <cell r="BG204" t="str">
            <v>HLVR</v>
          </cell>
          <cell r="BH204" t="str">
            <v>NCM-W02</v>
          </cell>
        </row>
        <row r="205">
          <cell r="A205">
            <v>9002166</v>
          </cell>
          <cell r="B205">
            <v>1</v>
          </cell>
          <cell r="C205" t="str">
            <v>WMC</v>
          </cell>
          <cell r="D205" t="str">
            <v>PAY</v>
          </cell>
          <cell r="E205" t="str">
            <v>R</v>
          </cell>
          <cell r="F205" t="str">
            <v>NSW</v>
          </cell>
          <cell r="G205">
            <v>40003</v>
          </cell>
          <cell r="H205" t="str">
            <v>AFIG</v>
          </cell>
          <cell r="I205">
            <v>912</v>
          </cell>
          <cell r="J205" t="str">
            <v>WIZARD</v>
          </cell>
          <cell r="M205">
            <v>9002166</v>
          </cell>
          <cell r="N205">
            <v>38807</v>
          </cell>
          <cell r="O205">
            <v>3531</v>
          </cell>
          <cell r="P205" t="str">
            <v>WEBB M</v>
          </cell>
          <cell r="Q205">
            <v>205000</v>
          </cell>
          <cell r="R205">
            <v>0</v>
          </cell>
          <cell r="S205">
            <v>205000</v>
          </cell>
          <cell r="T205">
            <v>200</v>
          </cell>
          <cell r="U205" t="str">
            <v>Approved</v>
          </cell>
          <cell r="V205">
            <v>301</v>
          </cell>
          <cell r="W205" t="str">
            <v>Solicitor Instructed</v>
          </cell>
          <cell r="X205">
            <v>38877</v>
          </cell>
          <cell r="Y205">
            <v>7.55</v>
          </cell>
          <cell r="Z205">
            <v>0</v>
          </cell>
          <cell r="AA205">
            <v>0.49</v>
          </cell>
          <cell r="AB205">
            <v>8.0399999999999991</v>
          </cell>
          <cell r="AC205">
            <v>1509.94</v>
          </cell>
          <cell r="AD205">
            <v>100</v>
          </cell>
          <cell r="AE205">
            <v>38913</v>
          </cell>
          <cell r="AI205">
            <v>0</v>
          </cell>
          <cell r="AJ205">
            <v>38944</v>
          </cell>
          <cell r="AM205">
            <v>106</v>
          </cell>
          <cell r="AN205">
            <v>7</v>
          </cell>
          <cell r="AO205">
            <v>15</v>
          </cell>
          <cell r="AP205">
            <v>1</v>
          </cell>
          <cell r="AQ205" t="str">
            <v>NLS</v>
          </cell>
          <cell r="AR205" t="str">
            <v>NSW</v>
          </cell>
          <cell r="AS205" t="str">
            <v>S</v>
          </cell>
          <cell r="AT205" t="str">
            <v>PL</v>
          </cell>
          <cell r="AU205" t="str">
            <v>IT</v>
          </cell>
          <cell r="AV205" t="str">
            <v>SPLITLOAN</v>
          </cell>
          <cell r="AW205">
            <v>9002166</v>
          </cell>
          <cell r="AX205">
            <v>30</v>
          </cell>
          <cell r="AY205" t="str">
            <v>DLY</v>
          </cell>
          <cell r="AZ205" t="str">
            <v>N/A</v>
          </cell>
          <cell r="BA205">
            <v>0</v>
          </cell>
          <cell r="BB205">
            <v>0</v>
          </cell>
          <cell r="BC205">
            <v>0</v>
          </cell>
          <cell r="BF205" t="str">
            <v>POO</v>
          </cell>
          <cell r="BG205" t="str">
            <v>HLVR</v>
          </cell>
          <cell r="BH205" t="str">
            <v>NCM-W02</v>
          </cell>
        </row>
        <row r="206">
          <cell r="A206">
            <v>9002421</v>
          </cell>
          <cell r="B206">
            <v>1</v>
          </cell>
          <cell r="C206" t="str">
            <v>WMC</v>
          </cell>
          <cell r="D206" t="str">
            <v>HEA</v>
          </cell>
          <cell r="E206" t="str">
            <v>R</v>
          </cell>
          <cell r="F206" t="str">
            <v>NSW</v>
          </cell>
          <cell r="G206">
            <v>40003</v>
          </cell>
          <cell r="H206" t="str">
            <v>AFIG</v>
          </cell>
          <cell r="I206">
            <v>912</v>
          </cell>
          <cell r="J206" t="str">
            <v>WIZARD</v>
          </cell>
          <cell r="M206">
            <v>9002421</v>
          </cell>
          <cell r="N206">
            <v>38889</v>
          </cell>
          <cell r="O206">
            <v>3900</v>
          </cell>
          <cell r="P206" t="str">
            <v>MCINTYRE S M</v>
          </cell>
          <cell r="Q206">
            <v>181650</v>
          </cell>
          <cell r="R206">
            <v>0</v>
          </cell>
          <cell r="S206">
            <v>181650</v>
          </cell>
          <cell r="T206">
            <v>200</v>
          </cell>
          <cell r="U206" t="str">
            <v>Approved</v>
          </cell>
          <cell r="V206">
            <v>301</v>
          </cell>
          <cell r="W206" t="str">
            <v>Solicitor Instructed</v>
          </cell>
          <cell r="X206">
            <v>38898</v>
          </cell>
          <cell r="Y206">
            <v>8.6999999999999993</v>
          </cell>
          <cell r="Z206">
            <v>0</v>
          </cell>
          <cell r="AA206">
            <v>0.49</v>
          </cell>
          <cell r="AB206">
            <v>9.19</v>
          </cell>
          <cell r="AC206">
            <v>1486.5</v>
          </cell>
          <cell r="AD206">
            <v>105</v>
          </cell>
          <cell r="AE206">
            <v>38918</v>
          </cell>
          <cell r="AI206">
            <v>0</v>
          </cell>
          <cell r="AJ206">
            <v>38949</v>
          </cell>
          <cell r="AM206">
            <v>106</v>
          </cell>
          <cell r="AN206">
            <v>7</v>
          </cell>
          <cell r="AO206">
            <v>20</v>
          </cell>
          <cell r="AP206">
            <v>1</v>
          </cell>
          <cell r="AQ206" t="str">
            <v>NLS</v>
          </cell>
          <cell r="AR206" t="str">
            <v>NSW</v>
          </cell>
          <cell r="AS206" t="str">
            <v>S</v>
          </cell>
          <cell r="AT206" t="str">
            <v>PL</v>
          </cell>
          <cell r="AU206" t="str">
            <v>IT</v>
          </cell>
          <cell r="AV206" t="str">
            <v>SPLITLOAN</v>
          </cell>
          <cell r="AW206">
            <v>9002421</v>
          </cell>
          <cell r="AX206">
            <v>30</v>
          </cell>
          <cell r="AY206" t="str">
            <v>DLY</v>
          </cell>
          <cell r="AZ206" t="str">
            <v>N/A</v>
          </cell>
          <cell r="BA206">
            <v>0</v>
          </cell>
          <cell r="BB206">
            <v>0</v>
          </cell>
          <cell r="BC206">
            <v>0</v>
          </cell>
          <cell r="BF206" t="str">
            <v>POO</v>
          </cell>
          <cell r="BG206" t="str">
            <v>HLVR</v>
          </cell>
          <cell r="BH206" t="str">
            <v>NCM-W02</v>
          </cell>
        </row>
        <row r="207">
          <cell r="A207">
            <v>9002417</v>
          </cell>
          <cell r="B207">
            <v>1</v>
          </cell>
          <cell r="C207" t="str">
            <v>WMC</v>
          </cell>
          <cell r="D207" t="str">
            <v>PAY</v>
          </cell>
          <cell r="E207" t="str">
            <v>R</v>
          </cell>
          <cell r="F207" t="str">
            <v>NSW</v>
          </cell>
          <cell r="G207">
            <v>40003</v>
          </cell>
          <cell r="H207" t="str">
            <v>AFIG</v>
          </cell>
          <cell r="I207">
            <v>912</v>
          </cell>
          <cell r="J207" t="str">
            <v>WIZARD</v>
          </cell>
          <cell r="M207">
            <v>9002417</v>
          </cell>
          <cell r="N207">
            <v>38896</v>
          </cell>
          <cell r="O207">
            <v>3918</v>
          </cell>
          <cell r="P207" t="str">
            <v>GUISE Z J</v>
          </cell>
          <cell r="Q207">
            <v>322000</v>
          </cell>
          <cell r="R207">
            <v>0</v>
          </cell>
          <cell r="S207">
            <v>322000</v>
          </cell>
          <cell r="T207">
            <v>200</v>
          </cell>
          <cell r="U207" t="str">
            <v>Approved</v>
          </cell>
          <cell r="V207">
            <v>301</v>
          </cell>
          <cell r="W207" t="str">
            <v>Solicitor Instructed</v>
          </cell>
          <cell r="X207">
            <v>38903</v>
          </cell>
          <cell r="Y207">
            <v>7.55</v>
          </cell>
          <cell r="Z207">
            <v>0</v>
          </cell>
          <cell r="AA207">
            <v>0.49</v>
          </cell>
          <cell r="AB207">
            <v>8.0399999999999991</v>
          </cell>
          <cell r="AC207">
            <v>2371.71</v>
          </cell>
          <cell r="AD207">
            <v>100</v>
          </cell>
          <cell r="AE207">
            <v>38926</v>
          </cell>
          <cell r="AI207">
            <v>0</v>
          </cell>
          <cell r="AJ207">
            <v>38957</v>
          </cell>
          <cell r="AM207">
            <v>106</v>
          </cell>
          <cell r="AN207">
            <v>7</v>
          </cell>
          <cell r="AO207">
            <v>28</v>
          </cell>
          <cell r="AP207">
            <v>1</v>
          </cell>
          <cell r="AQ207" t="str">
            <v>NLS</v>
          </cell>
          <cell r="AR207" t="str">
            <v>NSW</v>
          </cell>
          <cell r="AS207" t="str">
            <v>S</v>
          </cell>
          <cell r="AT207" t="str">
            <v>PL</v>
          </cell>
          <cell r="AU207" t="str">
            <v>IT</v>
          </cell>
          <cell r="AV207" t="str">
            <v>SPLITLOAN</v>
          </cell>
          <cell r="AW207">
            <v>9002417</v>
          </cell>
          <cell r="AX207">
            <v>30</v>
          </cell>
          <cell r="AY207" t="str">
            <v>DLY</v>
          </cell>
          <cell r="AZ207" t="str">
            <v>N/A</v>
          </cell>
          <cell r="BA207">
            <v>0</v>
          </cell>
          <cell r="BB207">
            <v>0</v>
          </cell>
          <cell r="BC207">
            <v>0</v>
          </cell>
          <cell r="BF207" t="str">
            <v>POO</v>
          </cell>
          <cell r="BG207" t="str">
            <v>HLVR</v>
          </cell>
          <cell r="BH207" t="str">
            <v>NCM-W02</v>
          </cell>
        </row>
        <row r="208">
          <cell r="A208">
            <v>9002433</v>
          </cell>
          <cell r="B208">
            <v>1</v>
          </cell>
          <cell r="C208" t="str">
            <v>WMC</v>
          </cell>
          <cell r="D208" t="str">
            <v>PAY</v>
          </cell>
          <cell r="E208" t="str">
            <v>R</v>
          </cell>
          <cell r="F208" t="str">
            <v>NSW</v>
          </cell>
          <cell r="G208">
            <v>40003</v>
          </cell>
          <cell r="H208" t="str">
            <v>AFIG</v>
          </cell>
          <cell r="I208">
            <v>912</v>
          </cell>
          <cell r="J208" t="str">
            <v>WIZARD</v>
          </cell>
          <cell r="M208">
            <v>9002433</v>
          </cell>
          <cell r="N208">
            <v>38897</v>
          </cell>
          <cell r="O208">
            <v>3936</v>
          </cell>
          <cell r="P208" t="str">
            <v>MARSDEN-POTTS M</v>
          </cell>
          <cell r="Q208">
            <v>235000</v>
          </cell>
          <cell r="R208">
            <v>0</v>
          </cell>
          <cell r="S208">
            <v>235000</v>
          </cell>
          <cell r="T208">
            <v>200</v>
          </cell>
          <cell r="U208" t="str">
            <v>Approved</v>
          </cell>
          <cell r="V208">
            <v>301</v>
          </cell>
          <cell r="W208" t="str">
            <v>Solicitor Instructed</v>
          </cell>
          <cell r="X208">
            <v>38902</v>
          </cell>
          <cell r="Y208">
            <v>7.55</v>
          </cell>
          <cell r="Z208">
            <v>0</v>
          </cell>
          <cell r="AA208">
            <v>0.49</v>
          </cell>
          <cell r="AB208">
            <v>8.0399999999999991</v>
          </cell>
          <cell r="AC208">
            <v>1730.9</v>
          </cell>
          <cell r="AD208">
            <v>100</v>
          </cell>
          <cell r="AE208">
            <v>38926</v>
          </cell>
          <cell r="AI208">
            <v>0</v>
          </cell>
          <cell r="AJ208">
            <v>38957</v>
          </cell>
          <cell r="AM208">
            <v>106</v>
          </cell>
          <cell r="AN208">
            <v>7</v>
          </cell>
          <cell r="AO208">
            <v>28</v>
          </cell>
          <cell r="AP208">
            <v>1</v>
          </cell>
          <cell r="AQ208" t="str">
            <v>NLS</v>
          </cell>
          <cell r="AR208" t="str">
            <v>NSW</v>
          </cell>
          <cell r="AS208" t="str">
            <v>S</v>
          </cell>
          <cell r="AT208" t="str">
            <v>PL</v>
          </cell>
          <cell r="AU208" t="str">
            <v>IT</v>
          </cell>
          <cell r="AV208" t="str">
            <v>SPLITLOAN</v>
          </cell>
          <cell r="AW208">
            <v>9002433</v>
          </cell>
          <cell r="AX208">
            <v>30</v>
          </cell>
          <cell r="AY208" t="str">
            <v>DLY</v>
          </cell>
          <cell r="AZ208" t="str">
            <v>N/A</v>
          </cell>
          <cell r="BA208">
            <v>0</v>
          </cell>
          <cell r="BB208">
            <v>0</v>
          </cell>
          <cell r="BC208">
            <v>0</v>
          </cell>
          <cell r="BF208" t="str">
            <v>POO</v>
          </cell>
          <cell r="BG208" t="str">
            <v>HLVR</v>
          </cell>
          <cell r="BH208" t="str">
            <v>NCM-W02</v>
          </cell>
        </row>
        <row r="209">
          <cell r="A209">
            <v>9002434</v>
          </cell>
          <cell r="B209">
            <v>1</v>
          </cell>
          <cell r="C209" t="str">
            <v>WMC</v>
          </cell>
          <cell r="D209" t="str">
            <v>PAY</v>
          </cell>
          <cell r="E209" t="str">
            <v>R</v>
          </cell>
          <cell r="F209" t="str">
            <v>NSW</v>
          </cell>
          <cell r="G209">
            <v>40003</v>
          </cell>
          <cell r="H209" t="str">
            <v>AFIG</v>
          </cell>
          <cell r="I209">
            <v>912</v>
          </cell>
          <cell r="J209" t="str">
            <v>WIZARD</v>
          </cell>
          <cell r="M209">
            <v>9002434</v>
          </cell>
          <cell r="N209">
            <v>38901</v>
          </cell>
          <cell r="O209">
            <v>3938</v>
          </cell>
          <cell r="P209" t="str">
            <v>WASSINK S P</v>
          </cell>
          <cell r="Q209">
            <v>100000</v>
          </cell>
          <cell r="R209">
            <v>0</v>
          </cell>
          <cell r="S209">
            <v>100000</v>
          </cell>
          <cell r="T209">
            <v>200</v>
          </cell>
          <cell r="U209" t="str">
            <v>Approved</v>
          </cell>
          <cell r="V209">
            <v>301</v>
          </cell>
          <cell r="W209" t="str">
            <v>Solicitor Instructed</v>
          </cell>
          <cell r="X209">
            <v>38901</v>
          </cell>
          <cell r="Y209">
            <v>7.55</v>
          </cell>
          <cell r="Z209">
            <v>0</v>
          </cell>
          <cell r="AA209">
            <v>0.49</v>
          </cell>
          <cell r="AB209">
            <v>8.0399999999999991</v>
          </cell>
          <cell r="AC209">
            <v>736.55</v>
          </cell>
          <cell r="AD209">
            <v>34.479999999999997</v>
          </cell>
          <cell r="AE209">
            <v>38927</v>
          </cell>
          <cell r="AI209">
            <v>0</v>
          </cell>
          <cell r="AJ209">
            <v>38958</v>
          </cell>
          <cell r="AM209">
            <v>106</v>
          </cell>
          <cell r="AN209">
            <v>7</v>
          </cell>
          <cell r="AO209">
            <v>29</v>
          </cell>
          <cell r="AP209">
            <v>3</v>
          </cell>
          <cell r="AQ209" t="str">
            <v>GADENS    (NSW)</v>
          </cell>
          <cell r="AR209" t="str">
            <v>NSW</v>
          </cell>
          <cell r="AS209" t="str">
            <v>S</v>
          </cell>
          <cell r="AT209" t="str">
            <v>PL</v>
          </cell>
          <cell r="AU209" t="str">
            <v>IT</v>
          </cell>
          <cell r="AV209" t="str">
            <v>SPLITLOAN</v>
          </cell>
          <cell r="AW209" t="str">
            <v>-</v>
          </cell>
          <cell r="AX209">
            <v>30</v>
          </cell>
          <cell r="AY209" t="str">
            <v>DLY</v>
          </cell>
          <cell r="AZ209" t="str">
            <v>N/A</v>
          </cell>
          <cell r="BA209">
            <v>0</v>
          </cell>
          <cell r="BB209">
            <v>0</v>
          </cell>
          <cell r="BC209">
            <v>0</v>
          </cell>
          <cell r="BF209" t="str">
            <v>ROO</v>
          </cell>
          <cell r="BG209" t="str">
            <v>HLVR</v>
          </cell>
          <cell r="BH209" t="str">
            <v>NCM-W02</v>
          </cell>
        </row>
        <row r="210">
          <cell r="A210">
            <v>9002232</v>
          </cell>
          <cell r="B210">
            <v>1</v>
          </cell>
          <cell r="C210" t="str">
            <v>WMC</v>
          </cell>
          <cell r="D210" t="str">
            <v>HEA</v>
          </cell>
          <cell r="E210" t="str">
            <v>R</v>
          </cell>
          <cell r="F210" t="str">
            <v>NSW</v>
          </cell>
          <cell r="G210">
            <v>40003</v>
          </cell>
          <cell r="H210" t="str">
            <v>AFIG</v>
          </cell>
          <cell r="I210">
            <v>912</v>
          </cell>
          <cell r="J210" t="str">
            <v>WIZARD</v>
          </cell>
          <cell r="M210">
            <v>9002232</v>
          </cell>
          <cell r="N210">
            <v>38902</v>
          </cell>
          <cell r="O210">
            <v>3634</v>
          </cell>
          <cell r="P210" t="str">
            <v>O'HARA G M</v>
          </cell>
          <cell r="Q210">
            <v>280000</v>
          </cell>
          <cell r="R210">
            <v>0</v>
          </cell>
          <cell r="S210">
            <v>280000</v>
          </cell>
          <cell r="T210">
            <v>200</v>
          </cell>
          <cell r="U210" t="str">
            <v>Approved</v>
          </cell>
          <cell r="V210">
            <v>301</v>
          </cell>
          <cell r="W210" t="str">
            <v>Solicitor Instructed</v>
          </cell>
          <cell r="X210">
            <v>38903</v>
          </cell>
          <cell r="Y210">
            <v>8.6999999999999993</v>
          </cell>
          <cell r="Z210">
            <v>0</v>
          </cell>
          <cell r="AA210">
            <v>0.49</v>
          </cell>
          <cell r="AB210">
            <v>9.19</v>
          </cell>
          <cell r="AC210">
            <v>2291.33</v>
          </cell>
          <cell r="AD210">
            <v>104.87</v>
          </cell>
          <cell r="AE210">
            <v>38957</v>
          </cell>
          <cell r="AI210">
            <v>0</v>
          </cell>
          <cell r="AJ210">
            <v>38988</v>
          </cell>
          <cell r="AM210">
            <v>106</v>
          </cell>
          <cell r="AN210">
            <v>8</v>
          </cell>
          <cell r="AO210">
            <v>28</v>
          </cell>
          <cell r="AP210">
            <v>1</v>
          </cell>
          <cell r="AQ210" t="str">
            <v>NLS</v>
          </cell>
          <cell r="AR210" t="str">
            <v>NSW</v>
          </cell>
          <cell r="AS210" t="str">
            <v>S</v>
          </cell>
          <cell r="AT210" t="str">
            <v>PL</v>
          </cell>
          <cell r="AU210" t="str">
            <v>IT</v>
          </cell>
          <cell r="AV210" t="str">
            <v>SPLITLOAN</v>
          </cell>
          <cell r="AW210">
            <v>9002232</v>
          </cell>
          <cell r="AX210">
            <v>30</v>
          </cell>
          <cell r="AY210" t="str">
            <v>DLY</v>
          </cell>
          <cell r="AZ210" t="str">
            <v>N/A</v>
          </cell>
          <cell r="BA210">
            <v>0</v>
          </cell>
          <cell r="BB210">
            <v>0</v>
          </cell>
          <cell r="BC210">
            <v>0</v>
          </cell>
          <cell r="BF210" t="str">
            <v>POO</v>
          </cell>
          <cell r="BG210" t="str">
            <v>HLVR</v>
          </cell>
          <cell r="BH210" t="str">
            <v>NCM-W02</v>
          </cell>
        </row>
        <row r="211">
          <cell r="A211">
            <v>9002286</v>
          </cell>
          <cell r="B211">
            <v>1</v>
          </cell>
          <cell r="C211" t="str">
            <v>WMC</v>
          </cell>
          <cell r="D211" t="str">
            <v>NLA</v>
          </cell>
          <cell r="E211" t="str">
            <v>R</v>
          </cell>
          <cell r="F211" t="str">
            <v>NSW</v>
          </cell>
          <cell r="G211">
            <v>40003</v>
          </cell>
          <cell r="H211" t="str">
            <v>AFIG</v>
          </cell>
          <cell r="I211">
            <v>912</v>
          </cell>
          <cell r="J211" t="str">
            <v>WIZARD</v>
          </cell>
          <cell r="M211">
            <v>9002286</v>
          </cell>
          <cell r="N211">
            <v>38820</v>
          </cell>
          <cell r="O211">
            <v>3724</v>
          </cell>
          <cell r="P211" t="str">
            <v>TUIPULOTU T F</v>
          </cell>
          <cell r="Q211">
            <v>752000</v>
          </cell>
          <cell r="R211">
            <v>0</v>
          </cell>
          <cell r="S211">
            <v>752000</v>
          </cell>
          <cell r="T211">
            <v>200</v>
          </cell>
          <cell r="U211" t="str">
            <v>Approved</v>
          </cell>
          <cell r="V211">
            <v>450</v>
          </cell>
          <cell r="W211" t="str">
            <v>Confirm Fees</v>
          </cell>
          <cell r="X211">
            <v>38825</v>
          </cell>
          <cell r="Y211">
            <v>8.8000000000000007</v>
          </cell>
          <cell r="Z211">
            <v>1.25</v>
          </cell>
          <cell r="AA211">
            <v>0.8</v>
          </cell>
          <cell r="AB211">
            <v>9.6</v>
          </cell>
          <cell r="AC211">
            <v>6378.17</v>
          </cell>
          <cell r="AD211">
            <v>90.06</v>
          </cell>
          <cell r="AE211">
            <v>38849</v>
          </cell>
          <cell r="AI211">
            <v>0</v>
          </cell>
          <cell r="AJ211">
            <v>38880</v>
          </cell>
          <cell r="AM211">
            <v>106</v>
          </cell>
          <cell r="AN211">
            <v>5</v>
          </cell>
          <cell r="AO211">
            <v>12</v>
          </cell>
          <cell r="AP211">
            <v>5</v>
          </cell>
          <cell r="AQ211" t="str">
            <v>GADENS    (VIC)</v>
          </cell>
          <cell r="AR211" t="str">
            <v>VIC</v>
          </cell>
          <cell r="AS211" t="str">
            <v>S</v>
          </cell>
          <cell r="AT211" t="str">
            <v>PL</v>
          </cell>
          <cell r="AU211" t="str">
            <v>IT</v>
          </cell>
          <cell r="AV211" t="str">
            <v>SPLITLOAN</v>
          </cell>
          <cell r="AW211" t="str">
            <v>-</v>
          </cell>
          <cell r="AX211">
            <v>30</v>
          </cell>
          <cell r="AY211" t="str">
            <v>DLY</v>
          </cell>
          <cell r="AZ211" t="str">
            <v>N/A</v>
          </cell>
          <cell r="BA211">
            <v>0</v>
          </cell>
          <cell r="BB211">
            <v>0</v>
          </cell>
          <cell r="BC211">
            <v>0</v>
          </cell>
          <cell r="BF211" t="str">
            <v>POO</v>
          </cell>
          <cell r="BG211" t="str">
            <v>Near Prime</v>
          </cell>
          <cell r="BH211" t="str">
            <v>NCM-W06</v>
          </cell>
        </row>
        <row r="212">
          <cell r="A212">
            <v>9002422</v>
          </cell>
          <cell r="B212">
            <v>1</v>
          </cell>
          <cell r="C212" t="str">
            <v>WMC</v>
          </cell>
          <cell r="D212" t="str">
            <v>HEA</v>
          </cell>
          <cell r="E212" t="str">
            <v>R</v>
          </cell>
          <cell r="F212" t="str">
            <v>NSW</v>
          </cell>
          <cell r="G212">
            <v>40003</v>
          </cell>
          <cell r="H212" t="str">
            <v>AFIG</v>
          </cell>
          <cell r="I212">
            <v>912</v>
          </cell>
          <cell r="J212" t="str">
            <v>WIZARD</v>
          </cell>
          <cell r="M212">
            <v>9002422</v>
          </cell>
          <cell r="N212">
            <v>38888</v>
          </cell>
          <cell r="O212">
            <v>3802</v>
          </cell>
          <cell r="P212" t="str">
            <v>LAMBERT L J A</v>
          </cell>
          <cell r="Q212">
            <v>207900</v>
          </cell>
          <cell r="R212">
            <v>0</v>
          </cell>
          <cell r="S212">
            <v>207900</v>
          </cell>
          <cell r="T212">
            <v>200</v>
          </cell>
          <cell r="U212" t="str">
            <v>Approved</v>
          </cell>
          <cell r="V212">
            <v>450</v>
          </cell>
          <cell r="W212" t="str">
            <v>Confirm Fees</v>
          </cell>
          <cell r="X212">
            <v>38895</v>
          </cell>
          <cell r="Y212">
            <v>8.6999999999999993</v>
          </cell>
          <cell r="Z212">
            <v>0</v>
          </cell>
          <cell r="AA212">
            <v>0.49</v>
          </cell>
          <cell r="AB212">
            <v>9.19</v>
          </cell>
          <cell r="AC212">
            <v>1896.01</v>
          </cell>
          <cell r="AD212">
            <v>105</v>
          </cell>
          <cell r="AE212">
            <v>38918</v>
          </cell>
          <cell r="AI212">
            <v>0</v>
          </cell>
          <cell r="AJ212">
            <v>38949</v>
          </cell>
          <cell r="AM212">
            <v>106</v>
          </cell>
          <cell r="AN212">
            <v>7</v>
          </cell>
          <cell r="AO212">
            <v>20</v>
          </cell>
          <cell r="AP212">
            <v>1</v>
          </cell>
          <cell r="AQ212" t="str">
            <v>NLS</v>
          </cell>
          <cell r="AR212" t="str">
            <v>NSW</v>
          </cell>
          <cell r="AS212" t="str">
            <v>S</v>
          </cell>
          <cell r="AT212" t="str">
            <v>PL</v>
          </cell>
          <cell r="AU212" t="str">
            <v>IT</v>
          </cell>
          <cell r="AV212" t="str">
            <v>SPLITLOAN</v>
          </cell>
          <cell r="AW212">
            <v>9002422</v>
          </cell>
          <cell r="AX212">
            <v>20</v>
          </cell>
          <cell r="AY212" t="str">
            <v>DLY</v>
          </cell>
          <cell r="AZ212" t="str">
            <v>N/A</v>
          </cell>
          <cell r="BA212">
            <v>0</v>
          </cell>
          <cell r="BB212">
            <v>0</v>
          </cell>
          <cell r="BC212">
            <v>0</v>
          </cell>
          <cell r="BF212" t="str">
            <v>POO</v>
          </cell>
          <cell r="BG212" t="str">
            <v>HLVR</v>
          </cell>
          <cell r="BH212" t="str">
            <v>NCM-W02</v>
          </cell>
        </row>
        <row r="213">
          <cell r="A213">
            <v>9002368</v>
          </cell>
          <cell r="B213">
            <v>1</v>
          </cell>
          <cell r="C213" t="str">
            <v>WMC</v>
          </cell>
          <cell r="D213" t="str">
            <v>NLA</v>
          </cell>
          <cell r="E213" t="str">
            <v>W</v>
          </cell>
          <cell r="F213" t="str">
            <v>VIC</v>
          </cell>
          <cell r="G213">
            <v>40000</v>
          </cell>
          <cell r="H213" t="str">
            <v>MOBIUS</v>
          </cell>
          <cell r="I213">
            <v>40044</v>
          </cell>
          <cell r="J213" t="str">
            <v>COLLINS</v>
          </cell>
          <cell r="M213">
            <v>9002368</v>
          </cell>
          <cell r="N213">
            <v>38853</v>
          </cell>
          <cell r="O213">
            <v>3848</v>
          </cell>
          <cell r="P213" t="str">
            <v>LOTHERINGTON E</v>
          </cell>
          <cell r="Q213">
            <v>711000</v>
          </cell>
          <cell r="R213">
            <v>0</v>
          </cell>
          <cell r="S213">
            <v>711000</v>
          </cell>
          <cell r="T213">
            <v>300</v>
          </cell>
          <cell r="U213" t="str">
            <v>Committed</v>
          </cell>
          <cell r="V213">
            <v>950</v>
          </cell>
          <cell r="W213" t="str">
            <v>Settlmnt In Progress</v>
          </cell>
          <cell r="X213">
            <v>38904</v>
          </cell>
          <cell r="Y213">
            <v>8.09</v>
          </cell>
          <cell r="Z213">
            <v>0</v>
          </cell>
          <cell r="AA213">
            <v>0.85</v>
          </cell>
          <cell r="AB213">
            <v>8.94</v>
          </cell>
          <cell r="AC213">
            <v>5690.2</v>
          </cell>
          <cell r="AD213">
            <v>90</v>
          </cell>
          <cell r="AE213">
            <v>38904</v>
          </cell>
          <cell r="AI213">
            <v>0</v>
          </cell>
          <cell r="AJ213">
            <v>38935</v>
          </cell>
          <cell r="AM213">
            <v>106</v>
          </cell>
          <cell r="AN213">
            <v>7</v>
          </cell>
          <cell r="AO213">
            <v>6</v>
          </cell>
          <cell r="AP213">
            <v>3</v>
          </cell>
          <cell r="AQ213" t="str">
            <v>GADENS    (NSW)</v>
          </cell>
          <cell r="AR213" t="str">
            <v>NSW</v>
          </cell>
          <cell r="AS213" t="str">
            <v>S</v>
          </cell>
          <cell r="AT213" t="str">
            <v>PL</v>
          </cell>
          <cell r="AU213" t="str">
            <v>IT</v>
          </cell>
          <cell r="AV213" t="str">
            <v>SPLITLOAN</v>
          </cell>
          <cell r="AW213">
            <v>9002368</v>
          </cell>
          <cell r="AX213">
            <v>30</v>
          </cell>
          <cell r="AY213" t="str">
            <v>DLY</v>
          </cell>
          <cell r="AZ213" t="str">
            <v>N/A</v>
          </cell>
          <cell r="BA213">
            <v>0</v>
          </cell>
          <cell r="BB213">
            <v>0</v>
          </cell>
          <cell r="BC213">
            <v>0</v>
          </cell>
          <cell r="BF213" t="str">
            <v>PIP</v>
          </cell>
          <cell r="BG213" t="str">
            <v>Near Prime</v>
          </cell>
          <cell r="BH213" t="str">
            <v>NCM-W06</v>
          </cell>
        </row>
        <row r="214">
          <cell r="A214">
            <v>9002386</v>
          </cell>
          <cell r="B214">
            <v>1</v>
          </cell>
          <cell r="C214" t="str">
            <v>WMC</v>
          </cell>
          <cell r="D214" t="str">
            <v>ELO</v>
          </cell>
          <cell r="E214" t="str">
            <v>W</v>
          </cell>
          <cell r="F214" t="str">
            <v>NSW</v>
          </cell>
          <cell r="G214">
            <v>40000</v>
          </cell>
          <cell r="H214" t="str">
            <v>MOBIUS</v>
          </cell>
          <cell r="I214">
            <v>49000</v>
          </cell>
          <cell r="J214" t="str">
            <v>LAWTEAL</v>
          </cell>
          <cell r="M214">
            <v>9002386</v>
          </cell>
          <cell r="N214">
            <v>38820</v>
          </cell>
          <cell r="O214">
            <v>3873</v>
          </cell>
          <cell r="P214" t="str">
            <v>FRAGIAS A</v>
          </cell>
          <cell r="Q214">
            <v>600000</v>
          </cell>
          <cell r="R214">
            <v>0</v>
          </cell>
          <cell r="S214">
            <v>600000</v>
          </cell>
          <cell r="T214">
            <v>300</v>
          </cell>
          <cell r="U214" t="str">
            <v>Committed</v>
          </cell>
          <cell r="V214">
            <v>950</v>
          </cell>
          <cell r="W214" t="str">
            <v>Settlmnt In Progress</v>
          </cell>
          <cell r="X214">
            <v>38905</v>
          </cell>
          <cell r="Y214">
            <v>8.25</v>
          </cell>
          <cell r="Z214">
            <v>0</v>
          </cell>
          <cell r="AA214">
            <v>0.75</v>
          </cell>
          <cell r="AB214">
            <v>9</v>
          </cell>
          <cell r="AC214">
            <v>4500</v>
          </cell>
          <cell r="AD214">
            <v>54.55</v>
          </cell>
          <cell r="AE214">
            <v>38905</v>
          </cell>
          <cell r="AI214">
            <v>0</v>
          </cell>
          <cell r="AJ214">
            <v>38936</v>
          </cell>
          <cell r="AM214">
            <v>106</v>
          </cell>
          <cell r="AN214">
            <v>7</v>
          </cell>
          <cell r="AO214">
            <v>7</v>
          </cell>
          <cell r="AP214">
            <v>7</v>
          </cell>
          <cell r="AQ214" t="str">
            <v>KREMNIZER &amp; CO</v>
          </cell>
          <cell r="AR214" t="str">
            <v>NSW</v>
          </cell>
          <cell r="AS214" t="str">
            <v>S</v>
          </cell>
          <cell r="AT214" t="str">
            <v>PL</v>
          </cell>
          <cell r="AU214" t="str">
            <v>IT</v>
          </cell>
          <cell r="AV214" t="str">
            <v>SPLITLOAN</v>
          </cell>
          <cell r="AW214">
            <v>9002386</v>
          </cell>
          <cell r="AX214">
            <v>1</v>
          </cell>
          <cell r="AY214" t="str">
            <v>DLY</v>
          </cell>
          <cell r="AZ214" t="str">
            <v>N/A</v>
          </cell>
          <cell r="BA214">
            <v>0</v>
          </cell>
          <cell r="BB214">
            <v>0</v>
          </cell>
          <cell r="BC214">
            <v>0</v>
          </cell>
          <cell r="BF214" t="str">
            <v>BIP</v>
          </cell>
          <cell r="BG214" t="str">
            <v>Lawteal Equity Loan</v>
          </cell>
          <cell r="BH214" t="str">
            <v>NCM-W05</v>
          </cell>
        </row>
        <row r="215">
          <cell r="A215">
            <v>9002427</v>
          </cell>
          <cell r="B215">
            <v>1</v>
          </cell>
          <cell r="C215" t="str">
            <v>WMC</v>
          </cell>
          <cell r="D215" t="str">
            <v>ELO</v>
          </cell>
          <cell r="E215" t="str">
            <v>W</v>
          </cell>
          <cell r="F215" t="str">
            <v>NSW</v>
          </cell>
          <cell r="G215">
            <v>40000</v>
          </cell>
          <cell r="H215" t="str">
            <v>MOBIUS</v>
          </cell>
          <cell r="I215">
            <v>49000</v>
          </cell>
          <cell r="J215" t="str">
            <v>LAWTEAL</v>
          </cell>
          <cell r="M215">
            <v>9002427</v>
          </cell>
          <cell r="N215">
            <v>38805</v>
          </cell>
          <cell r="O215">
            <v>3929</v>
          </cell>
          <cell r="P215" t="str">
            <v>WALKER R E</v>
          </cell>
          <cell r="Q215">
            <v>150000</v>
          </cell>
          <cell r="R215">
            <v>0</v>
          </cell>
          <cell r="S215">
            <v>150000</v>
          </cell>
          <cell r="T215">
            <v>300</v>
          </cell>
          <cell r="U215" t="str">
            <v>Committed</v>
          </cell>
          <cell r="V215">
            <v>950</v>
          </cell>
          <cell r="W215" t="str">
            <v>Settlmnt In Progress</v>
          </cell>
          <cell r="X215">
            <v>38905</v>
          </cell>
          <cell r="Y215">
            <v>8.25</v>
          </cell>
          <cell r="Z215">
            <v>0</v>
          </cell>
          <cell r="AA215">
            <v>0.75</v>
          </cell>
          <cell r="AB215">
            <v>9</v>
          </cell>
          <cell r="AC215">
            <v>1125</v>
          </cell>
          <cell r="AD215">
            <v>46.88</v>
          </cell>
          <cell r="AE215">
            <v>38905</v>
          </cell>
          <cell r="AI215">
            <v>0</v>
          </cell>
          <cell r="AJ215">
            <v>38936</v>
          </cell>
          <cell r="AM215">
            <v>106</v>
          </cell>
          <cell r="AN215">
            <v>7</v>
          </cell>
          <cell r="AO215">
            <v>7</v>
          </cell>
          <cell r="AP215">
            <v>7</v>
          </cell>
          <cell r="AQ215" t="str">
            <v>KREMNIZER &amp; CO</v>
          </cell>
          <cell r="AR215" t="str">
            <v>NSW</v>
          </cell>
          <cell r="AS215" t="str">
            <v>S</v>
          </cell>
          <cell r="AT215" t="str">
            <v>PL</v>
          </cell>
          <cell r="AU215" t="str">
            <v>IT</v>
          </cell>
          <cell r="AV215" t="str">
            <v>SPLITLOAN</v>
          </cell>
          <cell r="AW215">
            <v>9002427</v>
          </cell>
          <cell r="AX215">
            <v>1</v>
          </cell>
          <cell r="AY215" t="str">
            <v>DLY</v>
          </cell>
          <cell r="AZ215" t="str">
            <v>N/A</v>
          </cell>
          <cell r="BA215">
            <v>0</v>
          </cell>
          <cell r="BB215">
            <v>0</v>
          </cell>
          <cell r="BC215">
            <v>0</v>
          </cell>
          <cell r="BF215" t="str">
            <v>BIP</v>
          </cell>
          <cell r="BG215" t="str">
            <v>Lawteal Equity Loan</v>
          </cell>
          <cell r="BH215" t="str">
            <v>NCM-W05</v>
          </cell>
        </row>
        <row r="216">
          <cell r="A216">
            <v>9002179</v>
          </cell>
          <cell r="B216">
            <v>1</v>
          </cell>
          <cell r="C216" t="str">
            <v>WMC</v>
          </cell>
          <cell r="D216" t="str">
            <v>ELO</v>
          </cell>
          <cell r="E216" t="str">
            <v>W</v>
          </cell>
          <cell r="F216" t="str">
            <v>NSW</v>
          </cell>
          <cell r="G216">
            <v>40000</v>
          </cell>
          <cell r="H216" t="str">
            <v>MOBIUS</v>
          </cell>
          <cell r="I216">
            <v>49000</v>
          </cell>
          <cell r="J216" t="str">
            <v>LAWTEAL</v>
          </cell>
          <cell r="M216">
            <v>9002179</v>
          </cell>
          <cell r="N216">
            <v>38862</v>
          </cell>
          <cell r="O216">
            <v>3550</v>
          </cell>
          <cell r="P216" t="str">
            <v>ALLMAN J G</v>
          </cell>
          <cell r="Q216">
            <v>756000</v>
          </cell>
          <cell r="R216">
            <v>0</v>
          </cell>
          <cell r="S216">
            <v>756000</v>
          </cell>
          <cell r="T216">
            <v>300</v>
          </cell>
          <cell r="U216" t="str">
            <v>Committed</v>
          </cell>
          <cell r="V216">
            <v>960</v>
          </cell>
          <cell r="W216" t="str">
            <v>Settlement Postponed</v>
          </cell>
          <cell r="X216">
            <v>38807</v>
          </cell>
          <cell r="Y216">
            <v>8</v>
          </cell>
          <cell r="Z216">
            <v>0</v>
          </cell>
          <cell r="AA216">
            <v>1.75</v>
          </cell>
          <cell r="AB216">
            <v>9.75</v>
          </cell>
          <cell r="AC216">
            <v>6142.5</v>
          </cell>
          <cell r="AD216">
            <v>70</v>
          </cell>
          <cell r="AE216">
            <v>38803</v>
          </cell>
          <cell r="AI216">
            <v>0</v>
          </cell>
          <cell r="AJ216">
            <v>38834</v>
          </cell>
          <cell r="AM216">
            <v>106</v>
          </cell>
          <cell r="AN216">
            <v>3</v>
          </cell>
          <cell r="AO216">
            <v>27</v>
          </cell>
          <cell r="AP216">
            <v>7</v>
          </cell>
          <cell r="AQ216" t="str">
            <v>KREMNIZER &amp; CO</v>
          </cell>
          <cell r="AR216" t="str">
            <v>NSW</v>
          </cell>
          <cell r="AS216" t="str">
            <v>S</v>
          </cell>
          <cell r="AT216" t="str">
            <v>PL</v>
          </cell>
          <cell r="AU216" t="str">
            <v>IT</v>
          </cell>
          <cell r="AV216" t="str">
            <v>SPLITLOAN</v>
          </cell>
          <cell r="AW216" t="str">
            <v>-</v>
          </cell>
          <cell r="AX216">
            <v>1</v>
          </cell>
          <cell r="AY216" t="str">
            <v>DLY</v>
          </cell>
          <cell r="AZ216" t="str">
            <v>N/A</v>
          </cell>
          <cell r="BA216">
            <v>0</v>
          </cell>
          <cell r="BB216">
            <v>0</v>
          </cell>
          <cell r="BC216">
            <v>0</v>
          </cell>
          <cell r="BF216" t="str">
            <v>BIP</v>
          </cell>
          <cell r="BG216" t="str">
            <v>Lawteal Equity Loan</v>
          </cell>
          <cell r="BH216" t="str">
            <v>NCM-W05</v>
          </cell>
        </row>
        <row r="217">
          <cell r="A217">
            <v>9002427</v>
          </cell>
          <cell r="B217">
            <v>1</v>
          </cell>
          <cell r="C217" t="str">
            <v>WMC</v>
          </cell>
          <cell r="D217" t="str">
            <v>ELO</v>
          </cell>
          <cell r="E217" t="str">
            <v>W</v>
          </cell>
          <cell r="F217" t="str">
            <v>NSW</v>
          </cell>
          <cell r="G217">
            <v>40000</v>
          </cell>
          <cell r="H217" t="str">
            <v>MOBIUS</v>
          </cell>
          <cell r="I217">
            <v>49000</v>
          </cell>
          <cell r="J217" t="str">
            <v>LAWTEAL</v>
          </cell>
          <cell r="M217">
            <v>9002427</v>
          </cell>
          <cell r="N217">
            <v>38741</v>
          </cell>
          <cell r="O217">
            <v>3929</v>
          </cell>
          <cell r="P217" t="str">
            <v>WALKER R E</v>
          </cell>
          <cell r="Q217">
            <v>150000</v>
          </cell>
          <cell r="R217">
            <v>0</v>
          </cell>
          <cell r="S217">
            <v>150000</v>
          </cell>
          <cell r="T217">
            <v>300</v>
          </cell>
          <cell r="U217" t="str">
            <v>Committed</v>
          </cell>
          <cell r="V217">
            <v>950</v>
          </cell>
          <cell r="W217" t="str">
            <v>Settlmnt In Progress</v>
          </cell>
          <cell r="X217">
            <v>38905</v>
          </cell>
          <cell r="Y217">
            <v>8.25</v>
          </cell>
          <cell r="Z217">
            <v>0</v>
          </cell>
          <cell r="AA217">
            <v>0.75</v>
          </cell>
          <cell r="AB217">
            <v>9</v>
          </cell>
          <cell r="AC217">
            <v>1125</v>
          </cell>
          <cell r="AD217">
            <v>46.88</v>
          </cell>
          <cell r="AE217">
            <v>38905</v>
          </cell>
          <cell r="AI217">
            <v>0</v>
          </cell>
          <cell r="AJ217">
            <v>38936</v>
          </cell>
          <cell r="AM217">
            <v>106</v>
          </cell>
          <cell r="AN217">
            <v>7</v>
          </cell>
          <cell r="AO217">
            <v>7</v>
          </cell>
          <cell r="AP217">
            <v>7</v>
          </cell>
          <cell r="AQ217" t="str">
            <v>KREMNIZER &amp; CO</v>
          </cell>
          <cell r="AR217" t="str">
            <v>NSW</v>
          </cell>
          <cell r="AS217" t="str">
            <v>S</v>
          </cell>
          <cell r="AT217" t="str">
            <v>PL</v>
          </cell>
          <cell r="AU217" t="str">
            <v>IT</v>
          </cell>
          <cell r="AV217" t="str">
            <v>SPLITLOAN</v>
          </cell>
          <cell r="AW217">
            <v>9002427</v>
          </cell>
          <cell r="AX217">
            <v>1</v>
          </cell>
          <cell r="AY217" t="str">
            <v>DLY</v>
          </cell>
          <cell r="AZ217" t="str">
            <v>N/A</v>
          </cell>
          <cell r="BA217">
            <v>0</v>
          </cell>
          <cell r="BB217">
            <v>0</v>
          </cell>
          <cell r="BC217">
            <v>0</v>
          </cell>
          <cell r="BF217" t="str">
            <v>BIP</v>
          </cell>
          <cell r="BG217" t="str">
            <v>Lawteal Equity Loan</v>
          </cell>
          <cell r="BH217" t="str">
            <v>NCM-W05</v>
          </cell>
        </row>
        <row r="218">
          <cell r="A218">
            <v>9002179</v>
          </cell>
          <cell r="B218">
            <v>1</v>
          </cell>
          <cell r="C218" t="str">
            <v>WMC</v>
          </cell>
          <cell r="D218" t="str">
            <v>ELO</v>
          </cell>
          <cell r="E218" t="str">
            <v>W</v>
          </cell>
          <cell r="F218" t="str">
            <v>NSW</v>
          </cell>
          <cell r="G218">
            <v>40000</v>
          </cell>
          <cell r="H218" t="str">
            <v>MOBIUS</v>
          </cell>
          <cell r="I218">
            <v>49000</v>
          </cell>
          <cell r="J218" t="str">
            <v>LAWTEAL</v>
          </cell>
          <cell r="M218">
            <v>9002179</v>
          </cell>
          <cell r="N218">
            <v>38853</v>
          </cell>
          <cell r="O218">
            <v>3550</v>
          </cell>
          <cell r="P218" t="str">
            <v>ALLMAN J G</v>
          </cell>
          <cell r="Q218">
            <v>756000</v>
          </cell>
          <cell r="R218">
            <v>0</v>
          </cell>
          <cell r="S218">
            <v>756000</v>
          </cell>
          <cell r="T218">
            <v>300</v>
          </cell>
          <cell r="U218" t="str">
            <v>Committed</v>
          </cell>
          <cell r="V218">
            <v>960</v>
          </cell>
          <cell r="W218" t="str">
            <v>Settlement Postponed</v>
          </cell>
          <cell r="X218">
            <v>38807</v>
          </cell>
          <cell r="Y218">
            <v>8</v>
          </cell>
          <cell r="Z218">
            <v>0</v>
          </cell>
          <cell r="AA218">
            <v>1.75</v>
          </cell>
          <cell r="AB218">
            <v>9.75</v>
          </cell>
          <cell r="AC218">
            <v>6142.5</v>
          </cell>
          <cell r="AD218">
            <v>70</v>
          </cell>
          <cell r="AE218">
            <v>38803</v>
          </cell>
          <cell r="AI218">
            <v>0</v>
          </cell>
          <cell r="AJ218">
            <v>38834</v>
          </cell>
          <cell r="AM218">
            <v>106</v>
          </cell>
          <cell r="AN218">
            <v>3</v>
          </cell>
          <cell r="AO218">
            <v>27</v>
          </cell>
          <cell r="AP218">
            <v>7</v>
          </cell>
          <cell r="AQ218" t="str">
            <v>KREMNIZER &amp; CO</v>
          </cell>
          <cell r="AR218" t="str">
            <v>NSW</v>
          </cell>
          <cell r="AS218" t="str">
            <v>S</v>
          </cell>
          <cell r="AT218" t="str">
            <v>PL</v>
          </cell>
          <cell r="AU218" t="str">
            <v>IT</v>
          </cell>
          <cell r="AV218" t="str">
            <v>SPLITLOAN</v>
          </cell>
          <cell r="AW218" t="str">
            <v>-</v>
          </cell>
          <cell r="AX218">
            <v>1</v>
          </cell>
          <cell r="AY218" t="str">
            <v>DLY</v>
          </cell>
          <cell r="AZ218" t="str">
            <v>N/A</v>
          </cell>
          <cell r="BA218">
            <v>0</v>
          </cell>
          <cell r="BB218">
            <v>0</v>
          </cell>
          <cell r="BC218">
            <v>0</v>
          </cell>
          <cell r="BF218" t="str">
            <v>BIP</v>
          </cell>
          <cell r="BG218" t="str">
            <v>Lawteal Equity Loan</v>
          </cell>
          <cell r="BH218" t="str">
            <v>NCM-W05</v>
          </cell>
        </row>
        <row r="219">
          <cell r="A219">
            <v>9002406</v>
          </cell>
          <cell r="B219">
            <v>1</v>
          </cell>
          <cell r="C219" t="str">
            <v>WMC</v>
          </cell>
          <cell r="D219" t="str">
            <v>NLA</v>
          </cell>
          <cell r="E219" t="str">
            <v>R</v>
          </cell>
          <cell r="F219" t="str">
            <v>NSW</v>
          </cell>
          <cell r="G219">
            <v>40003</v>
          </cell>
          <cell r="H219" t="str">
            <v>AFIG</v>
          </cell>
          <cell r="I219">
            <v>40097</v>
          </cell>
          <cell r="J219" t="str">
            <v>MMC (H/O) SPP</v>
          </cell>
          <cell r="M219">
            <v>9002406</v>
          </cell>
          <cell r="N219">
            <v>38874</v>
          </cell>
          <cell r="O219">
            <v>3818</v>
          </cell>
          <cell r="P219" t="str">
            <v>ALEXANDER J</v>
          </cell>
          <cell r="Q219">
            <v>480700</v>
          </cell>
          <cell r="R219">
            <v>0</v>
          </cell>
          <cell r="S219">
            <v>480700</v>
          </cell>
          <cell r="T219">
            <v>300</v>
          </cell>
          <cell r="U219" t="str">
            <v>Committed</v>
          </cell>
          <cell r="V219">
            <v>960</v>
          </cell>
          <cell r="W219" t="str">
            <v>Settlement Postponed</v>
          </cell>
          <cell r="X219">
            <v>38888</v>
          </cell>
          <cell r="Y219">
            <v>7.55</v>
          </cell>
          <cell r="Z219">
            <v>1.25</v>
          </cell>
          <cell r="AA219">
            <v>0.69</v>
          </cell>
          <cell r="AB219">
            <v>9.49</v>
          </cell>
          <cell r="AC219">
            <v>3801.54</v>
          </cell>
          <cell r="AD219">
            <v>95</v>
          </cell>
          <cell r="AE219">
            <v>38889</v>
          </cell>
          <cell r="AI219">
            <v>0</v>
          </cell>
          <cell r="AJ219">
            <v>38919</v>
          </cell>
          <cell r="AM219">
            <v>106</v>
          </cell>
          <cell r="AN219">
            <v>6</v>
          </cell>
          <cell r="AO219">
            <v>21</v>
          </cell>
          <cell r="AP219">
            <v>1</v>
          </cell>
          <cell r="AQ219" t="str">
            <v>NLS</v>
          </cell>
          <cell r="AR219" t="str">
            <v>NSW</v>
          </cell>
          <cell r="AS219" t="str">
            <v>S</v>
          </cell>
          <cell r="AT219" t="str">
            <v>PL</v>
          </cell>
          <cell r="AU219" t="str">
            <v>IT</v>
          </cell>
          <cell r="AV219" t="str">
            <v>SPLITLOAN</v>
          </cell>
          <cell r="AW219">
            <v>9002406</v>
          </cell>
          <cell r="AX219">
            <v>30</v>
          </cell>
          <cell r="AY219" t="str">
            <v>DLY</v>
          </cell>
          <cell r="AZ219" t="str">
            <v>N/A</v>
          </cell>
          <cell r="BA219">
            <v>0</v>
          </cell>
          <cell r="BB219">
            <v>0</v>
          </cell>
          <cell r="BC219">
            <v>0</v>
          </cell>
          <cell r="BF219" t="str">
            <v>PIP</v>
          </cell>
          <cell r="BG219" t="str">
            <v>Near Prime</v>
          </cell>
          <cell r="BH219" t="str">
            <v>NCM-W06</v>
          </cell>
        </row>
        <row r="220">
          <cell r="A220">
            <v>9002368</v>
          </cell>
          <cell r="B220">
            <v>1</v>
          </cell>
          <cell r="C220" t="str">
            <v>WMC</v>
          </cell>
          <cell r="D220" t="str">
            <v>NLA</v>
          </cell>
          <cell r="E220" t="str">
            <v>W</v>
          </cell>
          <cell r="F220" t="str">
            <v>VIC</v>
          </cell>
          <cell r="G220">
            <v>40000</v>
          </cell>
          <cell r="H220" t="str">
            <v>MOBIUS</v>
          </cell>
          <cell r="I220">
            <v>40044</v>
          </cell>
          <cell r="J220" t="str">
            <v>COLLINS</v>
          </cell>
          <cell r="M220">
            <v>9002368</v>
          </cell>
          <cell r="N220">
            <v>38806</v>
          </cell>
          <cell r="O220">
            <v>3848</v>
          </cell>
          <cell r="P220" t="str">
            <v>LOTHERINGTON E</v>
          </cell>
          <cell r="Q220">
            <v>711000</v>
          </cell>
          <cell r="R220">
            <v>0</v>
          </cell>
          <cell r="S220">
            <v>711000</v>
          </cell>
          <cell r="T220">
            <v>300</v>
          </cell>
          <cell r="U220" t="str">
            <v>Committed</v>
          </cell>
          <cell r="V220">
            <v>960</v>
          </cell>
          <cell r="W220" t="str">
            <v>Settlement Postponed</v>
          </cell>
          <cell r="X220">
            <v>38897</v>
          </cell>
          <cell r="Y220">
            <v>8.09</v>
          </cell>
          <cell r="Z220">
            <v>0</v>
          </cell>
          <cell r="AA220">
            <v>0.85</v>
          </cell>
          <cell r="AB220">
            <v>8.94</v>
          </cell>
          <cell r="AC220">
            <v>5690.2</v>
          </cell>
          <cell r="AD220">
            <v>90</v>
          </cell>
          <cell r="AE220">
            <v>38898</v>
          </cell>
          <cell r="AI220">
            <v>0</v>
          </cell>
          <cell r="AJ220">
            <v>38928</v>
          </cell>
          <cell r="AM220">
            <v>106</v>
          </cell>
          <cell r="AN220">
            <v>6</v>
          </cell>
          <cell r="AO220">
            <v>30</v>
          </cell>
          <cell r="AP220">
            <v>3</v>
          </cell>
          <cell r="AQ220" t="str">
            <v>GADENS    (NSW)</v>
          </cell>
          <cell r="AR220" t="str">
            <v>NSW</v>
          </cell>
          <cell r="AS220" t="str">
            <v>S</v>
          </cell>
          <cell r="AT220" t="str">
            <v>PL</v>
          </cell>
          <cell r="AU220" t="str">
            <v>IT</v>
          </cell>
          <cell r="AV220" t="str">
            <v>SPLITLOAN</v>
          </cell>
          <cell r="AW220">
            <v>9002368</v>
          </cell>
          <cell r="AX220">
            <v>30</v>
          </cell>
          <cell r="AY220" t="str">
            <v>DLY</v>
          </cell>
          <cell r="AZ220" t="str">
            <v>N/A</v>
          </cell>
          <cell r="BA220">
            <v>0</v>
          </cell>
          <cell r="BB220">
            <v>0</v>
          </cell>
          <cell r="BC220">
            <v>0</v>
          </cell>
          <cell r="BF220" t="str">
            <v>PIP</v>
          </cell>
          <cell r="BG220" t="str">
            <v>Near Prime</v>
          </cell>
          <cell r="BH220" t="str">
            <v>NCM-W06</v>
          </cell>
        </row>
        <row r="221">
          <cell r="A221">
            <v>9002406</v>
          </cell>
          <cell r="B221">
            <v>1</v>
          </cell>
          <cell r="C221" t="str">
            <v>WMC</v>
          </cell>
          <cell r="D221" t="str">
            <v>NLA</v>
          </cell>
          <cell r="E221" t="str">
            <v>R</v>
          </cell>
          <cell r="F221" t="str">
            <v>NSW</v>
          </cell>
          <cell r="G221">
            <v>40003</v>
          </cell>
          <cell r="H221" t="str">
            <v>AFIG</v>
          </cell>
          <cell r="I221">
            <v>40097</v>
          </cell>
          <cell r="J221" t="str">
            <v>MMC (H/O) SPP</v>
          </cell>
          <cell r="M221">
            <v>9002406</v>
          </cell>
          <cell r="N221">
            <v>38874</v>
          </cell>
          <cell r="O221">
            <v>3818</v>
          </cell>
          <cell r="P221" t="str">
            <v>ALEXANDER J</v>
          </cell>
          <cell r="Q221">
            <v>480700</v>
          </cell>
          <cell r="R221">
            <v>0</v>
          </cell>
          <cell r="S221">
            <v>480700</v>
          </cell>
          <cell r="T221">
            <v>300</v>
          </cell>
          <cell r="U221" t="str">
            <v>Committed</v>
          </cell>
          <cell r="V221">
            <v>960</v>
          </cell>
          <cell r="W221" t="str">
            <v>Settlement Postponed</v>
          </cell>
          <cell r="X221">
            <v>38888</v>
          </cell>
          <cell r="Y221">
            <v>7.55</v>
          </cell>
          <cell r="Z221">
            <v>1.25</v>
          </cell>
          <cell r="AA221">
            <v>0.69</v>
          </cell>
          <cell r="AB221">
            <v>9.49</v>
          </cell>
          <cell r="AC221">
            <v>3801.54</v>
          </cell>
          <cell r="AD221">
            <v>95</v>
          </cell>
          <cell r="AE221">
            <v>38889</v>
          </cell>
          <cell r="AI221">
            <v>0</v>
          </cell>
          <cell r="AJ221">
            <v>38919</v>
          </cell>
          <cell r="AM221">
            <v>106</v>
          </cell>
          <cell r="AN221">
            <v>6</v>
          </cell>
          <cell r="AO221">
            <v>21</v>
          </cell>
          <cell r="AP221">
            <v>1</v>
          </cell>
          <cell r="AQ221" t="str">
            <v>NLS</v>
          </cell>
          <cell r="AR221" t="str">
            <v>NSW</v>
          </cell>
          <cell r="AS221" t="str">
            <v>S</v>
          </cell>
          <cell r="AT221" t="str">
            <v>PL</v>
          </cell>
          <cell r="AU221" t="str">
            <v>IT</v>
          </cell>
          <cell r="AV221" t="str">
            <v>SPLITLOAN</v>
          </cell>
          <cell r="AW221">
            <v>9002406</v>
          </cell>
          <cell r="AX221">
            <v>30</v>
          </cell>
          <cell r="AY221" t="str">
            <v>DLY</v>
          </cell>
          <cell r="AZ221" t="str">
            <v>N/A</v>
          </cell>
          <cell r="BA221">
            <v>0</v>
          </cell>
          <cell r="BB221">
            <v>0</v>
          </cell>
          <cell r="BC221">
            <v>0</v>
          </cell>
          <cell r="BF221" t="str">
            <v>PIP</v>
          </cell>
          <cell r="BG221" t="str">
            <v>Near Prime</v>
          </cell>
          <cell r="BH221" t="str">
            <v>NCM-W06</v>
          </cell>
        </row>
        <row r="222">
          <cell r="A222">
            <v>9002406</v>
          </cell>
          <cell r="B222">
            <v>1</v>
          </cell>
          <cell r="C222" t="str">
            <v>WMC</v>
          </cell>
          <cell r="D222" t="str">
            <v>NLA</v>
          </cell>
          <cell r="E222" t="str">
            <v>R</v>
          </cell>
          <cell r="F222" t="str">
            <v>NSW</v>
          </cell>
          <cell r="G222">
            <v>40003</v>
          </cell>
          <cell r="H222" t="str">
            <v>AFIG</v>
          </cell>
          <cell r="I222">
            <v>40097</v>
          </cell>
          <cell r="J222" t="str">
            <v>MMC (H/O) SPP</v>
          </cell>
          <cell r="M222">
            <v>9002406</v>
          </cell>
          <cell r="N222">
            <v>38874</v>
          </cell>
          <cell r="O222">
            <v>3818</v>
          </cell>
          <cell r="P222" t="str">
            <v>ALEXANDER J</v>
          </cell>
          <cell r="Q222">
            <v>480700</v>
          </cell>
          <cell r="R222">
            <v>0</v>
          </cell>
          <cell r="S222">
            <v>480700</v>
          </cell>
          <cell r="T222">
            <v>300</v>
          </cell>
          <cell r="U222" t="str">
            <v>Committed</v>
          </cell>
          <cell r="V222">
            <v>960</v>
          </cell>
          <cell r="W222" t="str">
            <v>Settlement Postponed</v>
          </cell>
          <cell r="X222">
            <v>38888</v>
          </cell>
          <cell r="Y222">
            <v>7.55</v>
          </cell>
          <cell r="Z222">
            <v>1.25</v>
          </cell>
          <cell r="AA222">
            <v>0.69</v>
          </cell>
          <cell r="AB222">
            <v>9.49</v>
          </cell>
          <cell r="AC222">
            <v>3801.54</v>
          </cell>
          <cell r="AD222">
            <v>95</v>
          </cell>
          <cell r="AE222">
            <v>38889</v>
          </cell>
          <cell r="AI222">
            <v>0</v>
          </cell>
          <cell r="AJ222">
            <v>38919</v>
          </cell>
          <cell r="AM222">
            <v>106</v>
          </cell>
          <cell r="AN222">
            <v>6</v>
          </cell>
          <cell r="AO222">
            <v>21</v>
          </cell>
          <cell r="AP222">
            <v>1</v>
          </cell>
          <cell r="AQ222" t="str">
            <v>NLS</v>
          </cell>
          <cell r="AR222" t="str">
            <v>NSW</v>
          </cell>
          <cell r="AS222" t="str">
            <v>S</v>
          </cell>
          <cell r="AT222" t="str">
            <v>PL</v>
          </cell>
          <cell r="AU222" t="str">
            <v>IT</v>
          </cell>
          <cell r="AV222" t="str">
            <v>SPLITLOAN</v>
          </cell>
          <cell r="AW222">
            <v>9002406</v>
          </cell>
          <cell r="AX222">
            <v>30</v>
          </cell>
          <cell r="AY222" t="str">
            <v>DLY</v>
          </cell>
          <cell r="AZ222" t="str">
            <v>N/A</v>
          </cell>
          <cell r="BA222">
            <v>0</v>
          </cell>
          <cell r="BB222">
            <v>0</v>
          </cell>
          <cell r="BC222">
            <v>0</v>
          </cell>
          <cell r="BF222" t="str">
            <v>PIP</v>
          </cell>
          <cell r="BG222" t="str">
            <v>Near Prime</v>
          </cell>
          <cell r="BH222" t="str">
            <v>NCM-W06</v>
          </cell>
        </row>
        <row r="223">
          <cell r="A223">
            <v>9002028</v>
          </cell>
          <cell r="B223">
            <v>1</v>
          </cell>
          <cell r="C223" t="str">
            <v>WMC</v>
          </cell>
          <cell r="D223" t="str">
            <v>NLA</v>
          </cell>
          <cell r="E223" t="str">
            <v>R</v>
          </cell>
          <cell r="F223" t="str">
            <v>NSW</v>
          </cell>
          <cell r="G223">
            <v>40003</v>
          </cell>
          <cell r="H223" t="str">
            <v>AFIG</v>
          </cell>
          <cell r="I223">
            <v>40021</v>
          </cell>
          <cell r="J223" t="str">
            <v>NEW-LOAN</v>
          </cell>
          <cell r="M223">
            <v>9002028</v>
          </cell>
          <cell r="N223">
            <v>38789</v>
          </cell>
          <cell r="O223">
            <v>3322</v>
          </cell>
          <cell r="P223" t="str">
            <v>STOSIC M</v>
          </cell>
          <cell r="Q223">
            <v>237500</v>
          </cell>
          <cell r="R223">
            <v>0</v>
          </cell>
          <cell r="S223">
            <v>237500</v>
          </cell>
          <cell r="T223">
            <v>300</v>
          </cell>
          <cell r="U223" t="str">
            <v>Committed</v>
          </cell>
          <cell r="V223">
            <v>960</v>
          </cell>
          <cell r="W223" t="str">
            <v>Settlement Postponed</v>
          </cell>
          <cell r="X223">
            <v>38891</v>
          </cell>
          <cell r="Y223">
            <v>8.8000000000000007</v>
          </cell>
          <cell r="Z223">
            <v>1.25</v>
          </cell>
          <cell r="AA223">
            <v>0.95</v>
          </cell>
          <cell r="AB223">
            <v>9.75</v>
          </cell>
          <cell r="AC223">
            <v>1929.69</v>
          </cell>
          <cell r="AD223">
            <v>95</v>
          </cell>
          <cell r="AE223">
            <v>38890</v>
          </cell>
          <cell r="AI223">
            <v>0</v>
          </cell>
          <cell r="AJ223">
            <v>38920</v>
          </cell>
          <cell r="AM223">
            <v>106</v>
          </cell>
          <cell r="AN223">
            <v>6</v>
          </cell>
          <cell r="AO223">
            <v>22</v>
          </cell>
          <cell r="AP223">
            <v>1</v>
          </cell>
          <cell r="AQ223" t="str">
            <v>NLS</v>
          </cell>
          <cell r="AR223" t="str">
            <v>NSW</v>
          </cell>
          <cell r="AS223" t="str">
            <v>S</v>
          </cell>
          <cell r="AT223" t="str">
            <v>PL</v>
          </cell>
          <cell r="AU223" t="str">
            <v>IT</v>
          </cell>
          <cell r="AV223" t="str">
            <v>SPLITLOAN</v>
          </cell>
          <cell r="AW223" t="str">
            <v>-</v>
          </cell>
          <cell r="AX223">
            <v>15</v>
          </cell>
          <cell r="AY223" t="str">
            <v>DLY</v>
          </cell>
          <cell r="AZ223" t="str">
            <v>N/A</v>
          </cell>
          <cell r="BA223">
            <v>0</v>
          </cell>
          <cell r="BB223">
            <v>0</v>
          </cell>
          <cell r="BC223">
            <v>0</v>
          </cell>
          <cell r="BF223" t="str">
            <v>POO</v>
          </cell>
          <cell r="BG223" t="str">
            <v>Near Prime</v>
          </cell>
          <cell r="BH223" t="str">
            <v>NCM-W06</v>
          </cell>
        </row>
        <row r="224">
          <cell r="A224">
            <v>9002355</v>
          </cell>
          <cell r="B224">
            <v>1</v>
          </cell>
          <cell r="D224" t="str">
            <v>ELO</v>
          </cell>
          <cell r="E224" t="str">
            <v>W</v>
          </cell>
          <cell r="F224" t="str">
            <v>NSW</v>
          </cell>
          <cell r="G224">
            <v>40000</v>
          </cell>
          <cell r="H224" t="str">
            <v>MOBIUS</v>
          </cell>
          <cell r="I224">
            <v>49000</v>
          </cell>
          <cell r="J224" t="str">
            <v>LAWTEAL</v>
          </cell>
          <cell r="M224">
            <v>9002355</v>
          </cell>
          <cell r="O224">
            <v>3832</v>
          </cell>
          <cell r="P224" t="str">
            <v>GRABSCH S M</v>
          </cell>
          <cell r="Q224">
            <v>178750</v>
          </cell>
          <cell r="R224">
            <v>0</v>
          </cell>
          <cell r="S224">
            <v>178750</v>
          </cell>
          <cell r="T224">
            <v>300</v>
          </cell>
          <cell r="U224" t="str">
            <v>Committed</v>
          </cell>
          <cell r="V224">
            <v>950</v>
          </cell>
          <cell r="W224" t="str">
            <v>Settlmnt In Progress</v>
          </cell>
          <cell r="X224">
            <v>38883</v>
          </cell>
          <cell r="Y224">
            <v>8.25</v>
          </cell>
          <cell r="Z224">
            <v>0</v>
          </cell>
          <cell r="AA224">
            <v>1.25</v>
          </cell>
          <cell r="AB224">
            <v>9.5</v>
          </cell>
          <cell r="AC224">
            <v>1415.1</v>
          </cell>
          <cell r="AD224">
            <v>65</v>
          </cell>
          <cell r="AE224">
            <v>38883</v>
          </cell>
          <cell r="AI224">
            <v>0</v>
          </cell>
          <cell r="AJ224">
            <v>38913</v>
          </cell>
          <cell r="AM224">
            <v>106</v>
          </cell>
          <cell r="AN224">
            <v>6</v>
          </cell>
          <cell r="AO224">
            <v>15</v>
          </cell>
          <cell r="AP224">
            <v>7</v>
          </cell>
          <cell r="AQ224" t="str">
            <v>KREMNIZER &amp; CO</v>
          </cell>
          <cell r="AR224" t="str">
            <v>NSW</v>
          </cell>
          <cell r="AS224" t="str">
            <v>S</v>
          </cell>
          <cell r="AT224" t="str">
            <v>PL</v>
          </cell>
          <cell r="AU224" t="str">
            <v>IT</v>
          </cell>
          <cell r="AV224" t="str">
            <v>SPLITLOAN</v>
          </cell>
          <cell r="AW224">
            <v>9002355</v>
          </cell>
          <cell r="AX224">
            <v>1</v>
          </cell>
          <cell r="AY224" t="str">
            <v>DLY</v>
          </cell>
          <cell r="AZ224" t="str">
            <v>N/A</v>
          </cell>
          <cell r="BA224">
            <v>0</v>
          </cell>
          <cell r="BB224">
            <v>0</v>
          </cell>
          <cell r="BC224">
            <v>0</v>
          </cell>
          <cell r="BF224" t="str">
            <v>BIP</v>
          </cell>
          <cell r="BG224" t="str">
            <v>Lawteal Equity Loan</v>
          </cell>
          <cell r="BH224" t="str">
            <v>NCM-W05</v>
          </cell>
        </row>
        <row r="225">
          <cell r="A225">
            <v>9002368</v>
          </cell>
          <cell r="B225">
            <v>1</v>
          </cell>
          <cell r="D225" t="str">
            <v>NLA</v>
          </cell>
          <cell r="E225" t="str">
            <v>W</v>
          </cell>
          <cell r="F225" t="str">
            <v>VIC</v>
          </cell>
          <cell r="G225">
            <v>40000</v>
          </cell>
          <cell r="H225" t="str">
            <v>MOBIUS</v>
          </cell>
          <cell r="I225">
            <v>40044</v>
          </cell>
          <cell r="J225" t="str">
            <v>COLLINS</v>
          </cell>
          <cell r="M225">
            <v>9002368</v>
          </cell>
          <cell r="O225">
            <v>3848</v>
          </cell>
          <cell r="P225" t="str">
            <v>LOTHERINGTON E</v>
          </cell>
          <cell r="Q225">
            <v>711000</v>
          </cell>
          <cell r="R225">
            <v>0</v>
          </cell>
          <cell r="S225">
            <v>711000</v>
          </cell>
          <cell r="T225">
            <v>300</v>
          </cell>
          <cell r="U225" t="str">
            <v>Committed</v>
          </cell>
          <cell r="V225">
            <v>950</v>
          </cell>
          <cell r="W225" t="str">
            <v>Settlmnt In Progress</v>
          </cell>
          <cell r="X225">
            <v>38883</v>
          </cell>
          <cell r="Y225">
            <v>8.09</v>
          </cell>
          <cell r="Z225">
            <v>0</v>
          </cell>
          <cell r="AA225">
            <v>0.85</v>
          </cell>
          <cell r="AB225">
            <v>8.94</v>
          </cell>
          <cell r="AC225">
            <v>5690.2</v>
          </cell>
          <cell r="AD225">
            <v>90</v>
          </cell>
          <cell r="AE225">
            <v>38883</v>
          </cell>
          <cell r="AI225">
            <v>0</v>
          </cell>
          <cell r="AJ225">
            <v>38913</v>
          </cell>
          <cell r="AM225">
            <v>106</v>
          </cell>
          <cell r="AN225">
            <v>6</v>
          </cell>
          <cell r="AO225">
            <v>15</v>
          </cell>
          <cell r="AP225">
            <v>3</v>
          </cell>
          <cell r="AQ225" t="str">
            <v>GADENS    (NSW)</v>
          </cell>
          <cell r="AR225" t="str">
            <v>NSW</v>
          </cell>
          <cell r="AS225" t="str">
            <v>S</v>
          </cell>
          <cell r="AT225" t="str">
            <v>PL</v>
          </cell>
          <cell r="AU225" t="str">
            <v>IT</v>
          </cell>
          <cell r="AV225" t="str">
            <v>SPLITLOAN</v>
          </cell>
          <cell r="AW225">
            <v>9002368</v>
          </cell>
          <cell r="AX225">
            <v>30</v>
          </cell>
          <cell r="AY225" t="str">
            <v>DLY</v>
          </cell>
          <cell r="AZ225" t="str">
            <v>N/A</v>
          </cell>
          <cell r="BA225">
            <v>0</v>
          </cell>
          <cell r="BB225">
            <v>0</v>
          </cell>
          <cell r="BC225">
            <v>0</v>
          </cell>
          <cell r="BF225" t="str">
            <v>PIP</v>
          </cell>
          <cell r="BG225" t="str">
            <v>Near Prime</v>
          </cell>
          <cell r="BH225" t="str">
            <v>NCM-W06</v>
          </cell>
        </row>
        <row r="226">
          <cell r="A226">
            <v>9002414</v>
          </cell>
          <cell r="B226">
            <v>1</v>
          </cell>
          <cell r="D226" t="str">
            <v>ELO</v>
          </cell>
          <cell r="E226" t="str">
            <v>W</v>
          </cell>
          <cell r="F226" t="str">
            <v>NSW</v>
          </cell>
          <cell r="G226">
            <v>40000</v>
          </cell>
          <cell r="H226" t="str">
            <v>MOBIUS</v>
          </cell>
          <cell r="I226">
            <v>49000</v>
          </cell>
          <cell r="J226" t="str">
            <v>LAWTEAL</v>
          </cell>
          <cell r="M226">
            <v>9002414</v>
          </cell>
          <cell r="O226">
            <v>3914</v>
          </cell>
          <cell r="P226" t="str">
            <v>MARTIN W C</v>
          </cell>
          <cell r="Q226">
            <v>148000</v>
          </cell>
          <cell r="R226">
            <v>0</v>
          </cell>
          <cell r="S226">
            <v>148000</v>
          </cell>
          <cell r="T226">
            <v>300</v>
          </cell>
          <cell r="U226" t="str">
            <v>Committed</v>
          </cell>
          <cell r="V226">
            <v>950</v>
          </cell>
          <cell r="W226" t="str">
            <v>Settlmnt In Progress</v>
          </cell>
          <cell r="X226">
            <v>38883</v>
          </cell>
          <cell r="Y226">
            <v>8.25</v>
          </cell>
          <cell r="Z226">
            <v>0</v>
          </cell>
          <cell r="AA226">
            <v>1.75</v>
          </cell>
          <cell r="AB226">
            <v>10</v>
          </cell>
          <cell r="AC226">
            <v>1233.33</v>
          </cell>
          <cell r="AD226">
            <v>64.91</v>
          </cell>
          <cell r="AE226">
            <v>38883</v>
          </cell>
          <cell r="AI226">
            <v>0</v>
          </cell>
          <cell r="AJ226">
            <v>38913</v>
          </cell>
          <cell r="AM226">
            <v>106</v>
          </cell>
          <cell r="AN226">
            <v>6</v>
          </cell>
          <cell r="AO226">
            <v>15</v>
          </cell>
          <cell r="AP226">
            <v>7</v>
          </cell>
          <cell r="AQ226" t="str">
            <v>KREMNIZER &amp; CO</v>
          </cell>
          <cell r="AR226" t="str">
            <v>NSW</v>
          </cell>
          <cell r="AS226" t="str">
            <v>S</v>
          </cell>
          <cell r="AT226" t="str">
            <v>PL</v>
          </cell>
          <cell r="AU226" t="str">
            <v>IT</v>
          </cell>
          <cell r="AV226" t="str">
            <v>SPLITLOAN</v>
          </cell>
          <cell r="AW226">
            <v>9002414</v>
          </cell>
          <cell r="AX226">
            <v>1</v>
          </cell>
          <cell r="AY226" t="str">
            <v>DLY</v>
          </cell>
          <cell r="AZ226" t="str">
            <v>N/A</v>
          </cell>
          <cell r="BA226">
            <v>0</v>
          </cell>
          <cell r="BB226">
            <v>0</v>
          </cell>
          <cell r="BC226">
            <v>0</v>
          </cell>
          <cell r="BF226" t="str">
            <v>BIP</v>
          </cell>
          <cell r="BG226" t="str">
            <v>Lawteal Equity Loan</v>
          </cell>
          <cell r="BH226" t="str">
            <v>NCM-W05</v>
          </cell>
        </row>
        <row r="227">
          <cell r="A227">
            <v>9002205</v>
          </cell>
          <cell r="B227">
            <v>1</v>
          </cell>
          <cell r="C227" t="str">
            <v>WMC</v>
          </cell>
          <cell r="D227" t="str">
            <v>HEA</v>
          </cell>
          <cell r="E227" t="str">
            <v>R</v>
          </cell>
          <cell r="F227" t="str">
            <v>NSW</v>
          </cell>
          <cell r="G227">
            <v>40003</v>
          </cell>
          <cell r="H227" t="str">
            <v>AFIG</v>
          </cell>
          <cell r="I227">
            <v>912</v>
          </cell>
          <cell r="J227" t="str">
            <v>WIZARD</v>
          </cell>
          <cell r="M227">
            <v>9002205</v>
          </cell>
          <cell r="N227">
            <v>38805</v>
          </cell>
          <cell r="O227">
            <v>3591</v>
          </cell>
          <cell r="P227" t="str">
            <v>BOAG S J</v>
          </cell>
          <cell r="Q227">
            <v>247000</v>
          </cell>
          <cell r="R227">
            <v>0</v>
          </cell>
          <cell r="S227">
            <v>247000</v>
          </cell>
          <cell r="T227">
            <v>300</v>
          </cell>
          <cell r="U227" t="str">
            <v>Committed</v>
          </cell>
          <cell r="V227">
            <v>950</v>
          </cell>
          <cell r="W227" t="str">
            <v>Settlmnt In Progress</v>
          </cell>
          <cell r="X227">
            <v>38884</v>
          </cell>
          <cell r="Y227">
            <v>8.6999999999999993</v>
          </cell>
          <cell r="Z227">
            <v>0</v>
          </cell>
          <cell r="AA227">
            <v>0.49</v>
          </cell>
          <cell r="AB227">
            <v>9.19</v>
          </cell>
          <cell r="AC227">
            <v>2021.28</v>
          </cell>
          <cell r="AD227">
            <v>104</v>
          </cell>
          <cell r="AE227">
            <v>38884</v>
          </cell>
          <cell r="AI227">
            <v>0</v>
          </cell>
          <cell r="AJ227">
            <v>38914</v>
          </cell>
          <cell r="AM227">
            <v>106</v>
          </cell>
          <cell r="AN227">
            <v>6</v>
          </cell>
          <cell r="AO227">
            <v>16</v>
          </cell>
          <cell r="AP227">
            <v>1</v>
          </cell>
          <cell r="AQ227" t="str">
            <v>NLS</v>
          </cell>
          <cell r="AR227" t="str">
            <v>NSW</v>
          </cell>
          <cell r="AS227" t="str">
            <v>S</v>
          </cell>
          <cell r="AT227" t="str">
            <v>PL</v>
          </cell>
          <cell r="AU227" t="str">
            <v>IT</v>
          </cell>
          <cell r="AV227" t="str">
            <v>SPLITLOAN</v>
          </cell>
          <cell r="AW227">
            <v>9002205</v>
          </cell>
          <cell r="AX227">
            <v>30</v>
          </cell>
          <cell r="AY227" t="str">
            <v>DLY</v>
          </cell>
          <cell r="AZ227" t="str">
            <v>N/A</v>
          </cell>
          <cell r="BA227">
            <v>0</v>
          </cell>
          <cell r="BB227">
            <v>0</v>
          </cell>
          <cell r="BC227">
            <v>0</v>
          </cell>
          <cell r="BF227" t="str">
            <v>POO</v>
          </cell>
          <cell r="BG227" t="str">
            <v>HLVR</v>
          </cell>
          <cell r="BH227" t="str">
            <v>NCM-W02</v>
          </cell>
        </row>
        <row r="228">
          <cell r="A228">
            <v>9002237</v>
          </cell>
          <cell r="B228">
            <v>1</v>
          </cell>
          <cell r="C228" t="str">
            <v>WMC</v>
          </cell>
          <cell r="D228" t="str">
            <v>PAY</v>
          </cell>
          <cell r="E228" t="str">
            <v>R</v>
          </cell>
          <cell r="F228" t="str">
            <v>NSW</v>
          </cell>
          <cell r="G228">
            <v>40003</v>
          </cell>
          <cell r="H228" t="str">
            <v>AFIG</v>
          </cell>
          <cell r="I228">
            <v>912</v>
          </cell>
          <cell r="J228" t="str">
            <v>WIZARD</v>
          </cell>
          <cell r="M228">
            <v>9002237</v>
          </cell>
          <cell r="N228">
            <v>38842</v>
          </cell>
          <cell r="O228">
            <v>3642</v>
          </cell>
          <cell r="P228" t="str">
            <v>DOS SANTOS B M</v>
          </cell>
          <cell r="Q228">
            <v>347490</v>
          </cell>
          <cell r="R228">
            <v>0</v>
          </cell>
          <cell r="S228">
            <v>347490</v>
          </cell>
          <cell r="T228">
            <v>300</v>
          </cell>
          <cell r="U228" t="str">
            <v>Committed</v>
          </cell>
          <cell r="V228">
            <v>950</v>
          </cell>
          <cell r="W228" t="str">
            <v>Settlmnt In Progress</v>
          </cell>
          <cell r="X228">
            <v>38884</v>
          </cell>
          <cell r="Y228">
            <v>7.55</v>
          </cell>
          <cell r="Z228">
            <v>0</v>
          </cell>
          <cell r="AA228">
            <v>0.49</v>
          </cell>
          <cell r="AB228">
            <v>8.0399999999999991</v>
          </cell>
          <cell r="AC228">
            <v>2559.4499999999998</v>
          </cell>
          <cell r="AD228">
            <v>100</v>
          </cell>
          <cell r="AE228">
            <v>38884</v>
          </cell>
          <cell r="AI228">
            <v>0</v>
          </cell>
          <cell r="AJ228">
            <v>38914</v>
          </cell>
          <cell r="AM228">
            <v>106</v>
          </cell>
          <cell r="AN228">
            <v>6</v>
          </cell>
          <cell r="AO228">
            <v>16</v>
          </cell>
          <cell r="AP228">
            <v>1</v>
          </cell>
          <cell r="AQ228" t="str">
            <v>NLS</v>
          </cell>
          <cell r="AR228" t="str">
            <v>NSW</v>
          </cell>
          <cell r="AS228" t="str">
            <v>S</v>
          </cell>
          <cell r="AT228" t="str">
            <v>PL</v>
          </cell>
          <cell r="AU228" t="str">
            <v>IT</v>
          </cell>
          <cell r="AV228" t="str">
            <v>SPLITLOAN</v>
          </cell>
          <cell r="AW228" t="str">
            <v>-</v>
          </cell>
          <cell r="AX228">
            <v>30</v>
          </cell>
          <cell r="AY228" t="str">
            <v>DLY</v>
          </cell>
          <cell r="AZ228" t="str">
            <v>N/A</v>
          </cell>
          <cell r="BA228">
            <v>0</v>
          </cell>
          <cell r="BB228">
            <v>0</v>
          </cell>
          <cell r="BC228">
            <v>0</v>
          </cell>
          <cell r="BF228" t="str">
            <v>POO</v>
          </cell>
          <cell r="BG228" t="str">
            <v>HLVR</v>
          </cell>
          <cell r="BH228" t="str">
            <v>NCM-W02</v>
          </cell>
        </row>
        <row r="229">
          <cell r="A229">
            <v>9002135</v>
          </cell>
          <cell r="B229">
            <v>1</v>
          </cell>
          <cell r="C229" t="str">
            <v>WMC</v>
          </cell>
          <cell r="D229" t="str">
            <v>PAY</v>
          </cell>
          <cell r="E229" t="str">
            <v>R</v>
          </cell>
          <cell r="F229" t="str">
            <v>NSW</v>
          </cell>
          <cell r="G229">
            <v>40003</v>
          </cell>
          <cell r="H229" t="str">
            <v>AFIG</v>
          </cell>
          <cell r="I229">
            <v>912</v>
          </cell>
          <cell r="J229" t="str">
            <v>WIZARD</v>
          </cell>
          <cell r="M229">
            <v>9002135</v>
          </cell>
          <cell r="N229">
            <v>38796</v>
          </cell>
          <cell r="O229">
            <v>3487</v>
          </cell>
          <cell r="P229" t="str">
            <v>JAYNES L M</v>
          </cell>
          <cell r="Q229">
            <v>165000</v>
          </cell>
          <cell r="R229">
            <v>0</v>
          </cell>
          <cell r="S229">
            <v>165000</v>
          </cell>
          <cell r="T229">
            <v>300</v>
          </cell>
          <cell r="U229" t="str">
            <v>Committed</v>
          </cell>
          <cell r="V229">
            <v>950</v>
          </cell>
          <cell r="W229" t="str">
            <v>Settlmnt In Progress</v>
          </cell>
          <cell r="X229">
            <v>38888</v>
          </cell>
          <cell r="Y229">
            <v>7.55</v>
          </cell>
          <cell r="Z229">
            <v>0</v>
          </cell>
          <cell r="AA229">
            <v>0.49</v>
          </cell>
          <cell r="AB229">
            <v>8.0399999999999991</v>
          </cell>
          <cell r="AC229">
            <v>1215.32</v>
          </cell>
          <cell r="AD229">
            <v>100</v>
          </cell>
          <cell r="AE229">
            <v>38888</v>
          </cell>
          <cell r="AI229">
            <v>0</v>
          </cell>
          <cell r="AJ229">
            <v>38918</v>
          </cell>
          <cell r="AM229">
            <v>106</v>
          </cell>
          <cell r="AN229">
            <v>6</v>
          </cell>
          <cell r="AO229">
            <v>20</v>
          </cell>
          <cell r="AP229">
            <v>1</v>
          </cell>
          <cell r="AQ229" t="str">
            <v>NLS</v>
          </cell>
          <cell r="AR229" t="str">
            <v>NSW</v>
          </cell>
          <cell r="AS229" t="str">
            <v>S</v>
          </cell>
          <cell r="AT229" t="str">
            <v>PL</v>
          </cell>
          <cell r="AU229" t="str">
            <v>IT</v>
          </cell>
          <cell r="AV229" t="str">
            <v>SPLITLOAN</v>
          </cell>
          <cell r="AW229">
            <v>9002135</v>
          </cell>
          <cell r="AX229">
            <v>30</v>
          </cell>
          <cell r="AY229" t="str">
            <v>DLY</v>
          </cell>
          <cell r="AZ229" t="str">
            <v>N/A</v>
          </cell>
          <cell r="BA229">
            <v>0</v>
          </cell>
          <cell r="BB229">
            <v>0</v>
          </cell>
          <cell r="BC229">
            <v>0</v>
          </cell>
          <cell r="BF229" t="str">
            <v>POO</v>
          </cell>
          <cell r="BG229" t="str">
            <v>HLVR</v>
          </cell>
          <cell r="BH229" t="str">
            <v>NCM-W02</v>
          </cell>
        </row>
        <row r="230">
          <cell r="A230">
            <v>9002310</v>
          </cell>
          <cell r="B230">
            <v>1</v>
          </cell>
          <cell r="D230" t="str">
            <v>HEA</v>
          </cell>
          <cell r="E230" t="str">
            <v>W</v>
          </cell>
          <cell r="F230" t="str">
            <v>NSW</v>
          </cell>
          <cell r="G230">
            <v>40000</v>
          </cell>
          <cell r="H230" t="str">
            <v>MOBIUS</v>
          </cell>
          <cell r="I230">
            <v>40067</v>
          </cell>
          <cell r="J230" t="str">
            <v>MORT ORIG GROUP</v>
          </cell>
          <cell r="M230">
            <v>9002310</v>
          </cell>
          <cell r="O230">
            <v>3770</v>
          </cell>
          <cell r="P230" t="str">
            <v>CUMMINGS F W</v>
          </cell>
          <cell r="Q230">
            <v>225750</v>
          </cell>
          <cell r="R230">
            <v>0</v>
          </cell>
          <cell r="S230">
            <v>225750</v>
          </cell>
          <cell r="T230">
            <v>300</v>
          </cell>
          <cell r="U230" t="str">
            <v>Committed</v>
          </cell>
          <cell r="V230">
            <v>950</v>
          </cell>
          <cell r="W230" t="str">
            <v>Settlmnt In Progress</v>
          </cell>
          <cell r="X230">
            <v>38888</v>
          </cell>
          <cell r="Y230">
            <v>7.34</v>
          </cell>
          <cell r="Z230">
            <v>0</v>
          </cell>
          <cell r="AA230">
            <v>2.16</v>
          </cell>
          <cell r="AB230">
            <v>9.5</v>
          </cell>
          <cell r="AC230">
            <v>1898.23</v>
          </cell>
          <cell r="AD230">
            <v>105</v>
          </cell>
          <cell r="AE230">
            <v>38888</v>
          </cell>
          <cell r="AI230">
            <v>0</v>
          </cell>
          <cell r="AJ230">
            <v>38918</v>
          </cell>
          <cell r="AM230">
            <v>106</v>
          </cell>
          <cell r="AN230">
            <v>6</v>
          </cell>
          <cell r="AO230">
            <v>20</v>
          </cell>
          <cell r="AP230">
            <v>5</v>
          </cell>
          <cell r="AQ230" t="str">
            <v>GADENS    (VIC)</v>
          </cell>
          <cell r="AR230" t="str">
            <v>VIC</v>
          </cell>
          <cell r="AS230" t="str">
            <v>S</v>
          </cell>
          <cell r="AT230" t="str">
            <v>PL</v>
          </cell>
          <cell r="AU230" t="str">
            <v>IT</v>
          </cell>
          <cell r="AV230" t="str">
            <v>SPLITLOAN</v>
          </cell>
          <cell r="AW230" t="str">
            <v>-</v>
          </cell>
          <cell r="AX230">
            <v>30</v>
          </cell>
          <cell r="AY230" t="str">
            <v>DLY</v>
          </cell>
          <cell r="AZ230" t="str">
            <v>N/A</v>
          </cell>
          <cell r="BA230">
            <v>0</v>
          </cell>
          <cell r="BB230">
            <v>0</v>
          </cell>
          <cell r="BC230">
            <v>0</v>
          </cell>
          <cell r="BF230" t="str">
            <v>POO</v>
          </cell>
          <cell r="BG230" t="str">
            <v>HLVR</v>
          </cell>
          <cell r="BH230" t="str">
            <v>NCM-W02</v>
          </cell>
        </row>
        <row r="231">
          <cell r="A231">
            <v>9002381</v>
          </cell>
          <cell r="B231">
            <v>1</v>
          </cell>
          <cell r="D231" t="str">
            <v>ELO</v>
          </cell>
          <cell r="E231" t="str">
            <v>W</v>
          </cell>
          <cell r="F231" t="str">
            <v>NSW</v>
          </cell>
          <cell r="G231">
            <v>40000</v>
          </cell>
          <cell r="H231" t="str">
            <v>MOBIUS</v>
          </cell>
          <cell r="I231">
            <v>49000</v>
          </cell>
          <cell r="J231" t="str">
            <v>LAWTEAL</v>
          </cell>
          <cell r="M231">
            <v>9002381</v>
          </cell>
          <cell r="O231">
            <v>3868</v>
          </cell>
          <cell r="P231" t="str">
            <v>MACARTNEY D B</v>
          </cell>
          <cell r="Q231">
            <v>464000</v>
          </cell>
          <cell r="R231">
            <v>0</v>
          </cell>
          <cell r="S231">
            <v>464000</v>
          </cell>
          <cell r="T231">
            <v>300</v>
          </cell>
          <cell r="U231" t="str">
            <v>Committed</v>
          </cell>
          <cell r="V231">
            <v>950</v>
          </cell>
          <cell r="W231" t="str">
            <v>Settlmnt In Progress</v>
          </cell>
          <cell r="X231">
            <v>38888</v>
          </cell>
          <cell r="Y231">
            <v>8.25</v>
          </cell>
          <cell r="Z231">
            <v>0</v>
          </cell>
          <cell r="AA231">
            <v>1.5</v>
          </cell>
          <cell r="AB231">
            <v>9.75</v>
          </cell>
          <cell r="AC231">
            <v>3770</v>
          </cell>
          <cell r="AD231">
            <v>64.900000000000006</v>
          </cell>
          <cell r="AE231">
            <v>38888</v>
          </cell>
          <cell r="AI231">
            <v>0</v>
          </cell>
          <cell r="AJ231">
            <v>38918</v>
          </cell>
          <cell r="AM231">
            <v>106</v>
          </cell>
          <cell r="AN231">
            <v>6</v>
          </cell>
          <cell r="AO231">
            <v>20</v>
          </cell>
          <cell r="AP231">
            <v>7</v>
          </cell>
          <cell r="AQ231" t="str">
            <v>KREMNIZER &amp; CO</v>
          </cell>
          <cell r="AR231" t="str">
            <v>NSW</v>
          </cell>
          <cell r="AS231" t="str">
            <v>S</v>
          </cell>
          <cell r="AT231" t="str">
            <v>PL</v>
          </cell>
          <cell r="AU231" t="str">
            <v>IT</v>
          </cell>
          <cell r="AV231" t="str">
            <v>SPLITLOAN</v>
          </cell>
          <cell r="AW231">
            <v>9002381</v>
          </cell>
          <cell r="AX231">
            <v>1</v>
          </cell>
          <cell r="AY231" t="str">
            <v>DLY</v>
          </cell>
          <cell r="AZ231" t="str">
            <v>N/A</v>
          </cell>
          <cell r="BA231">
            <v>0</v>
          </cell>
          <cell r="BB231">
            <v>0</v>
          </cell>
          <cell r="BC231">
            <v>0</v>
          </cell>
          <cell r="BF231" t="str">
            <v>BIP</v>
          </cell>
          <cell r="BG231" t="str">
            <v>Lawteal Equity Loan</v>
          </cell>
          <cell r="BH231" t="str">
            <v>NCM-W05</v>
          </cell>
        </row>
        <row r="232">
          <cell r="A232">
            <v>9002397</v>
          </cell>
          <cell r="B232">
            <v>1</v>
          </cell>
          <cell r="D232" t="str">
            <v>ELO</v>
          </cell>
          <cell r="E232" t="str">
            <v>W</v>
          </cell>
          <cell r="F232" t="str">
            <v>NSW</v>
          </cell>
          <cell r="G232">
            <v>40000</v>
          </cell>
          <cell r="H232" t="str">
            <v>MOBIUS</v>
          </cell>
          <cell r="I232">
            <v>49000</v>
          </cell>
          <cell r="J232" t="str">
            <v>LAWTEAL</v>
          </cell>
          <cell r="M232">
            <v>9002397</v>
          </cell>
          <cell r="O232">
            <v>3891</v>
          </cell>
          <cell r="P232" t="str">
            <v>BEST B J</v>
          </cell>
          <cell r="Q232">
            <v>110000</v>
          </cell>
          <cell r="R232">
            <v>0</v>
          </cell>
          <cell r="S232">
            <v>110000</v>
          </cell>
          <cell r="T232">
            <v>300</v>
          </cell>
          <cell r="U232" t="str">
            <v>Committed</v>
          </cell>
          <cell r="V232">
            <v>950</v>
          </cell>
          <cell r="W232" t="str">
            <v>Settlmnt In Progress</v>
          </cell>
          <cell r="X232">
            <v>38888</v>
          </cell>
          <cell r="Y232">
            <v>8.25</v>
          </cell>
          <cell r="Z232">
            <v>0</v>
          </cell>
          <cell r="AA232">
            <v>1.25</v>
          </cell>
          <cell r="AB232">
            <v>9.5</v>
          </cell>
          <cell r="AC232">
            <v>870.83</v>
          </cell>
          <cell r="AD232">
            <v>53.66</v>
          </cell>
          <cell r="AE232">
            <v>38888</v>
          </cell>
          <cell r="AI232">
            <v>0</v>
          </cell>
          <cell r="AJ232">
            <v>38918</v>
          </cell>
          <cell r="AM232">
            <v>106</v>
          </cell>
          <cell r="AN232">
            <v>6</v>
          </cell>
          <cell r="AO232">
            <v>20</v>
          </cell>
          <cell r="AP232">
            <v>7</v>
          </cell>
          <cell r="AQ232" t="str">
            <v>KREMNIZER &amp; CO</v>
          </cell>
          <cell r="AR232" t="str">
            <v>NSW</v>
          </cell>
          <cell r="AS232" t="str">
            <v>S</v>
          </cell>
          <cell r="AT232" t="str">
            <v>PL</v>
          </cell>
          <cell r="AU232" t="str">
            <v>IT</v>
          </cell>
          <cell r="AV232" t="str">
            <v>SPLITLOAN</v>
          </cell>
          <cell r="AW232">
            <v>9002397</v>
          </cell>
          <cell r="AX232">
            <v>1</v>
          </cell>
          <cell r="AY232" t="str">
            <v>DLY</v>
          </cell>
          <cell r="AZ232" t="str">
            <v>N/A</v>
          </cell>
          <cell r="BA232">
            <v>0</v>
          </cell>
          <cell r="BB232">
            <v>0</v>
          </cell>
          <cell r="BC232">
            <v>0</v>
          </cell>
          <cell r="BF232" t="str">
            <v>BIP</v>
          </cell>
          <cell r="BG232" t="str">
            <v>Lawteal Equity Loan</v>
          </cell>
          <cell r="BH232" t="str">
            <v>NCM-W05</v>
          </cell>
        </row>
        <row r="233">
          <cell r="A233">
            <v>9002179</v>
          </cell>
          <cell r="B233">
            <v>1</v>
          </cell>
          <cell r="D233" t="str">
            <v>ELO</v>
          </cell>
          <cell r="E233" t="str">
            <v>W</v>
          </cell>
          <cell r="F233" t="str">
            <v>NSW</v>
          </cell>
          <cell r="G233">
            <v>40000</v>
          </cell>
          <cell r="H233" t="str">
            <v>MOBIUS</v>
          </cell>
          <cell r="I233">
            <v>49000</v>
          </cell>
          <cell r="J233" t="str">
            <v>LAWTEAL</v>
          </cell>
          <cell r="M233">
            <v>9002179</v>
          </cell>
          <cell r="O233">
            <v>3550</v>
          </cell>
          <cell r="P233" t="str">
            <v>ALLMAN J G</v>
          </cell>
          <cell r="Q233">
            <v>756000</v>
          </cell>
          <cell r="R233">
            <v>0</v>
          </cell>
          <cell r="S233">
            <v>756000</v>
          </cell>
          <cell r="T233">
            <v>300</v>
          </cell>
          <cell r="U233" t="str">
            <v>Committed</v>
          </cell>
          <cell r="V233">
            <v>960</v>
          </cell>
          <cell r="W233" t="str">
            <v>Settlement Postponed</v>
          </cell>
          <cell r="X233">
            <v>38807</v>
          </cell>
          <cell r="Y233">
            <v>8</v>
          </cell>
          <cell r="Z233">
            <v>0</v>
          </cell>
          <cell r="AA233">
            <v>1.75</v>
          </cell>
          <cell r="AB233">
            <v>9.75</v>
          </cell>
          <cell r="AC233">
            <v>6142.5</v>
          </cell>
          <cell r="AD233">
            <v>70</v>
          </cell>
          <cell r="AE233">
            <v>38803</v>
          </cell>
          <cell r="AI233">
            <v>0</v>
          </cell>
          <cell r="AJ233">
            <v>38834</v>
          </cell>
          <cell r="AM233">
            <v>106</v>
          </cell>
          <cell r="AN233">
            <v>3</v>
          </cell>
          <cell r="AO233">
            <v>27</v>
          </cell>
          <cell r="AP233">
            <v>7</v>
          </cell>
          <cell r="AQ233" t="str">
            <v>KREMNIZER &amp; CO</v>
          </cell>
          <cell r="AR233" t="str">
            <v>NSW</v>
          </cell>
          <cell r="AS233" t="str">
            <v>S</v>
          </cell>
          <cell r="AT233" t="str">
            <v>PL</v>
          </cell>
          <cell r="AU233" t="str">
            <v>IT</v>
          </cell>
          <cell r="AV233" t="str">
            <v>SPLITLOAN</v>
          </cell>
          <cell r="AW233" t="str">
            <v>-</v>
          </cell>
          <cell r="AX233">
            <v>1</v>
          </cell>
          <cell r="AY233" t="str">
            <v>DLY</v>
          </cell>
          <cell r="AZ233" t="str">
            <v>N/A</v>
          </cell>
          <cell r="BA233">
            <v>0</v>
          </cell>
          <cell r="BB233">
            <v>0</v>
          </cell>
          <cell r="BC233">
            <v>0</v>
          </cell>
          <cell r="BF233" t="str">
            <v>BIP</v>
          </cell>
          <cell r="BG233" t="str">
            <v>Lawteal Equity Loan</v>
          </cell>
          <cell r="BH233" t="str">
            <v>NCM-W05</v>
          </cell>
        </row>
        <row r="234">
          <cell r="A234">
            <v>9002406</v>
          </cell>
          <cell r="B234">
            <v>1</v>
          </cell>
          <cell r="D234" t="str">
            <v>NLA</v>
          </cell>
          <cell r="E234" t="str">
            <v>R</v>
          </cell>
          <cell r="F234" t="str">
            <v>NSW</v>
          </cell>
          <cell r="G234">
            <v>40003</v>
          </cell>
          <cell r="H234" t="str">
            <v>AFIG</v>
          </cell>
          <cell r="I234">
            <v>40097</v>
          </cell>
          <cell r="J234" t="str">
            <v>MMC (H/O) SPP</v>
          </cell>
          <cell r="M234">
            <v>9002406</v>
          </cell>
          <cell r="N234">
            <v>38874</v>
          </cell>
          <cell r="O234">
            <v>3818</v>
          </cell>
          <cell r="P234" t="str">
            <v>ALEXANDER J</v>
          </cell>
          <cell r="Q234">
            <v>480700</v>
          </cell>
          <cell r="R234">
            <v>0</v>
          </cell>
          <cell r="S234">
            <v>480700</v>
          </cell>
          <cell r="T234">
            <v>300</v>
          </cell>
          <cell r="U234" t="str">
            <v>Committed</v>
          </cell>
          <cell r="V234">
            <v>960</v>
          </cell>
          <cell r="W234" t="str">
            <v>Settlement Postponed</v>
          </cell>
          <cell r="X234">
            <v>38888</v>
          </cell>
          <cell r="Y234">
            <v>7.55</v>
          </cell>
          <cell r="Z234">
            <v>1.25</v>
          </cell>
          <cell r="AA234">
            <v>0.69</v>
          </cell>
          <cell r="AB234">
            <v>9.49</v>
          </cell>
          <cell r="AC234">
            <v>3801.54</v>
          </cell>
          <cell r="AD234">
            <v>95</v>
          </cell>
          <cell r="AE234">
            <v>38889</v>
          </cell>
          <cell r="AI234">
            <v>0</v>
          </cell>
          <cell r="AJ234">
            <v>38919</v>
          </cell>
          <cell r="AM234">
            <v>106</v>
          </cell>
          <cell r="AN234">
            <v>6</v>
          </cell>
          <cell r="AO234">
            <v>21</v>
          </cell>
          <cell r="AP234">
            <v>1</v>
          </cell>
          <cell r="AQ234" t="str">
            <v>NLS</v>
          </cell>
          <cell r="AR234" t="str">
            <v>NSW</v>
          </cell>
          <cell r="AS234" t="str">
            <v>S</v>
          </cell>
          <cell r="AT234" t="str">
            <v>PL</v>
          </cell>
          <cell r="AU234" t="str">
            <v>IT</v>
          </cell>
          <cell r="AV234" t="str">
            <v>SPLITLOAN</v>
          </cell>
          <cell r="AW234">
            <v>9002406</v>
          </cell>
          <cell r="AX234">
            <v>30</v>
          </cell>
          <cell r="AY234" t="str">
            <v>DLY</v>
          </cell>
          <cell r="AZ234" t="str">
            <v>N/A</v>
          </cell>
          <cell r="BA234">
            <v>0</v>
          </cell>
          <cell r="BB234">
            <v>0</v>
          </cell>
          <cell r="BC234">
            <v>0</v>
          </cell>
          <cell r="BF234" t="str">
            <v>PIP</v>
          </cell>
          <cell r="BG234" t="str">
            <v>Near Prime</v>
          </cell>
          <cell r="BH234" t="str">
            <v>NCM-W06</v>
          </cell>
        </row>
        <row r="235">
          <cell r="A235">
            <v>9002194</v>
          </cell>
          <cell r="B235">
            <v>1</v>
          </cell>
          <cell r="C235" t="str">
            <v>WMC</v>
          </cell>
          <cell r="D235" t="str">
            <v>PAY</v>
          </cell>
          <cell r="E235" t="str">
            <v>R</v>
          </cell>
          <cell r="F235" t="str">
            <v>NSW</v>
          </cell>
          <cell r="G235">
            <v>40003</v>
          </cell>
          <cell r="H235" t="str">
            <v>AFIG</v>
          </cell>
          <cell r="I235">
            <v>912</v>
          </cell>
          <cell r="J235" t="str">
            <v>WIZARD</v>
          </cell>
          <cell r="M235">
            <v>9002194</v>
          </cell>
          <cell r="N235">
            <v>38862</v>
          </cell>
          <cell r="O235">
            <v>3576</v>
          </cell>
          <cell r="P235" t="str">
            <v>TID-ANG J D</v>
          </cell>
          <cell r="Q235">
            <v>224000</v>
          </cell>
          <cell r="R235">
            <v>0</v>
          </cell>
          <cell r="S235">
            <v>224000</v>
          </cell>
          <cell r="T235">
            <v>200</v>
          </cell>
          <cell r="U235" t="str">
            <v>Approved</v>
          </cell>
          <cell r="V235">
            <v>301</v>
          </cell>
          <cell r="W235" t="str">
            <v>Solicitor Instructed</v>
          </cell>
          <cell r="X235">
            <v>38867</v>
          </cell>
          <cell r="Y235">
            <v>7.55</v>
          </cell>
          <cell r="Z235">
            <v>0</v>
          </cell>
          <cell r="AA235">
            <v>0.49</v>
          </cell>
          <cell r="AB235">
            <v>8.0399999999999991</v>
          </cell>
          <cell r="AC235">
            <v>1649.88</v>
          </cell>
          <cell r="AD235">
            <v>100</v>
          </cell>
          <cell r="AE235">
            <v>38898</v>
          </cell>
          <cell r="AI235">
            <v>0</v>
          </cell>
          <cell r="AJ235">
            <v>38928</v>
          </cell>
          <cell r="AM235">
            <v>106</v>
          </cell>
          <cell r="AN235">
            <v>6</v>
          </cell>
          <cell r="AO235">
            <v>30</v>
          </cell>
          <cell r="AP235">
            <v>1</v>
          </cell>
          <cell r="AQ235" t="str">
            <v>NLS</v>
          </cell>
          <cell r="AR235" t="str">
            <v>NSW</v>
          </cell>
          <cell r="AS235" t="str">
            <v>S</v>
          </cell>
          <cell r="AT235" t="str">
            <v>PL</v>
          </cell>
          <cell r="AU235" t="str">
            <v>IT</v>
          </cell>
          <cell r="AV235" t="str">
            <v>SPLITLOAN</v>
          </cell>
          <cell r="AW235">
            <v>9002194</v>
          </cell>
          <cell r="AX235">
            <v>30</v>
          </cell>
          <cell r="AY235" t="str">
            <v>DLY</v>
          </cell>
          <cell r="AZ235" t="str">
            <v>N/A</v>
          </cell>
          <cell r="BA235">
            <v>0</v>
          </cell>
          <cell r="BB235">
            <v>0</v>
          </cell>
          <cell r="BC235">
            <v>0</v>
          </cell>
          <cell r="BF235" t="str">
            <v>POO</v>
          </cell>
          <cell r="BG235" t="str">
            <v>HLVR</v>
          </cell>
          <cell r="BH235" t="str">
            <v>NCM-W02</v>
          </cell>
        </row>
        <row r="236">
          <cell r="A236">
            <v>9002401</v>
          </cell>
          <cell r="B236">
            <v>1</v>
          </cell>
          <cell r="C236" t="str">
            <v>WMC</v>
          </cell>
          <cell r="D236" t="str">
            <v>PAY</v>
          </cell>
          <cell r="E236" t="str">
            <v>R</v>
          </cell>
          <cell r="F236" t="str">
            <v>NSW</v>
          </cell>
          <cell r="G236">
            <v>40003</v>
          </cell>
          <cell r="H236" t="str">
            <v>AFIG</v>
          </cell>
          <cell r="I236">
            <v>912</v>
          </cell>
          <cell r="J236" t="str">
            <v>WIZARD</v>
          </cell>
          <cell r="M236">
            <v>9002401</v>
          </cell>
          <cell r="N236">
            <v>38870</v>
          </cell>
          <cell r="O236">
            <v>3898</v>
          </cell>
          <cell r="P236" t="str">
            <v>BOWTELL M</v>
          </cell>
          <cell r="Q236">
            <v>250000</v>
          </cell>
          <cell r="R236">
            <v>0</v>
          </cell>
          <cell r="S236">
            <v>250000</v>
          </cell>
          <cell r="T236">
            <v>200</v>
          </cell>
          <cell r="U236" t="str">
            <v>Approved</v>
          </cell>
          <cell r="V236">
            <v>301</v>
          </cell>
          <cell r="W236" t="str">
            <v>Solicitor Instructed</v>
          </cell>
          <cell r="X236">
            <v>38873</v>
          </cell>
          <cell r="Y236">
            <v>7.55</v>
          </cell>
          <cell r="Z236">
            <v>0</v>
          </cell>
          <cell r="AA236">
            <v>0.49</v>
          </cell>
          <cell r="AB236">
            <v>8.0399999999999991</v>
          </cell>
          <cell r="AC236">
            <v>1841.39</v>
          </cell>
          <cell r="AD236">
            <v>100</v>
          </cell>
          <cell r="AE236">
            <v>38899</v>
          </cell>
          <cell r="AI236">
            <v>0</v>
          </cell>
          <cell r="AJ236">
            <v>38930</v>
          </cell>
          <cell r="AM236">
            <v>106</v>
          </cell>
          <cell r="AN236">
            <v>7</v>
          </cell>
          <cell r="AO236">
            <v>1</v>
          </cell>
          <cell r="AP236">
            <v>1</v>
          </cell>
          <cell r="AQ236" t="str">
            <v>NLS</v>
          </cell>
          <cell r="AR236" t="str">
            <v>NSW</v>
          </cell>
          <cell r="AS236" t="str">
            <v>S</v>
          </cell>
          <cell r="AT236" t="str">
            <v>PL</v>
          </cell>
          <cell r="AU236" t="str">
            <v>IT</v>
          </cell>
          <cell r="AV236" t="str">
            <v>SPLITLOAN</v>
          </cell>
          <cell r="AW236">
            <v>9002401</v>
          </cell>
          <cell r="AX236">
            <v>30</v>
          </cell>
          <cell r="AY236" t="str">
            <v>DLY</v>
          </cell>
          <cell r="AZ236" t="str">
            <v>N/A</v>
          </cell>
          <cell r="BA236">
            <v>0</v>
          </cell>
          <cell r="BB236">
            <v>0</v>
          </cell>
          <cell r="BC236">
            <v>0</v>
          </cell>
          <cell r="BF236" t="str">
            <v>POO</v>
          </cell>
          <cell r="BG236" t="str">
            <v>HLVR</v>
          </cell>
          <cell r="BH236" t="str">
            <v>NCM-W02</v>
          </cell>
        </row>
        <row r="237">
          <cell r="A237">
            <v>9002301</v>
          </cell>
          <cell r="B237">
            <v>1</v>
          </cell>
          <cell r="C237" t="str">
            <v>WMC</v>
          </cell>
          <cell r="D237" t="str">
            <v>PAY</v>
          </cell>
          <cell r="E237" t="str">
            <v>R</v>
          </cell>
          <cell r="F237" t="str">
            <v>NSW</v>
          </cell>
          <cell r="G237">
            <v>40003</v>
          </cell>
          <cell r="H237" t="str">
            <v>AFIG</v>
          </cell>
          <cell r="I237">
            <v>912</v>
          </cell>
          <cell r="J237" t="str">
            <v>WIZARD</v>
          </cell>
          <cell r="M237">
            <v>9002301</v>
          </cell>
          <cell r="N237">
            <v>38840</v>
          </cell>
          <cell r="O237">
            <v>3755</v>
          </cell>
          <cell r="P237" t="str">
            <v>PEREZ N J</v>
          </cell>
          <cell r="Q237">
            <v>320000</v>
          </cell>
          <cell r="R237">
            <v>0</v>
          </cell>
          <cell r="S237">
            <v>320000</v>
          </cell>
          <cell r="T237">
            <v>200</v>
          </cell>
          <cell r="U237" t="str">
            <v>Approved</v>
          </cell>
          <cell r="V237">
            <v>301</v>
          </cell>
          <cell r="W237" t="str">
            <v>Solicitor Instructed</v>
          </cell>
          <cell r="X237">
            <v>38876</v>
          </cell>
          <cell r="Y237">
            <v>7.55</v>
          </cell>
          <cell r="Z237">
            <v>0</v>
          </cell>
          <cell r="AA237">
            <v>0.49</v>
          </cell>
          <cell r="AB237">
            <v>8.0399999999999991</v>
          </cell>
          <cell r="AC237">
            <v>2356.98</v>
          </cell>
          <cell r="AD237">
            <v>100</v>
          </cell>
          <cell r="AE237">
            <v>38905</v>
          </cell>
          <cell r="AI237">
            <v>0</v>
          </cell>
          <cell r="AJ237">
            <v>38936</v>
          </cell>
          <cell r="AM237">
            <v>106</v>
          </cell>
          <cell r="AN237">
            <v>7</v>
          </cell>
          <cell r="AO237">
            <v>7</v>
          </cell>
          <cell r="AP237">
            <v>1</v>
          </cell>
          <cell r="AQ237" t="str">
            <v>NLS</v>
          </cell>
          <cell r="AR237" t="str">
            <v>NSW</v>
          </cell>
          <cell r="AS237" t="str">
            <v>S</v>
          </cell>
          <cell r="AT237" t="str">
            <v>PL</v>
          </cell>
          <cell r="AU237" t="str">
            <v>IT</v>
          </cell>
          <cell r="AV237" t="str">
            <v>SPLITLOAN</v>
          </cell>
          <cell r="AW237">
            <v>9002301</v>
          </cell>
          <cell r="AX237">
            <v>30</v>
          </cell>
          <cell r="AY237" t="str">
            <v>DLY</v>
          </cell>
          <cell r="AZ237" t="str">
            <v>N/A</v>
          </cell>
          <cell r="BA237">
            <v>0</v>
          </cell>
          <cell r="BB237">
            <v>0</v>
          </cell>
          <cell r="BC237">
            <v>0</v>
          </cell>
          <cell r="BF237" t="str">
            <v>POO</v>
          </cell>
          <cell r="BG237" t="str">
            <v>HLVR</v>
          </cell>
          <cell r="BH237" t="str">
            <v>NCM-W02</v>
          </cell>
        </row>
        <row r="238">
          <cell r="A238">
            <v>9002357</v>
          </cell>
          <cell r="B238">
            <v>1</v>
          </cell>
          <cell r="D238" t="str">
            <v>NLA</v>
          </cell>
          <cell r="E238" t="str">
            <v>R</v>
          </cell>
          <cell r="F238" t="str">
            <v>QLD</v>
          </cell>
          <cell r="G238">
            <v>40003</v>
          </cell>
          <cell r="H238" t="str">
            <v>AFIG</v>
          </cell>
          <cell r="I238">
            <v>40051</v>
          </cell>
          <cell r="J238" t="str">
            <v>BMM PP</v>
          </cell>
          <cell r="M238">
            <v>9002357</v>
          </cell>
          <cell r="N238">
            <v>38866</v>
          </cell>
          <cell r="O238">
            <v>3835</v>
          </cell>
          <cell r="P238" t="str">
            <v>SABANI D A</v>
          </cell>
          <cell r="Q238">
            <v>213750</v>
          </cell>
          <cell r="R238">
            <v>0</v>
          </cell>
          <cell r="S238">
            <v>213750</v>
          </cell>
          <cell r="T238">
            <v>200</v>
          </cell>
          <cell r="U238" t="str">
            <v>Approved</v>
          </cell>
          <cell r="V238">
            <v>301</v>
          </cell>
          <cell r="W238" t="str">
            <v>Solicitor Instructed</v>
          </cell>
          <cell r="X238">
            <v>38883</v>
          </cell>
          <cell r="Y238">
            <v>7.55</v>
          </cell>
          <cell r="Z238">
            <v>1.25</v>
          </cell>
          <cell r="AA238">
            <v>1.19</v>
          </cell>
          <cell r="AB238">
            <v>9.99</v>
          </cell>
          <cell r="AC238">
            <v>1874.23</v>
          </cell>
          <cell r="AD238">
            <v>95</v>
          </cell>
          <cell r="AE238">
            <v>38908</v>
          </cell>
          <cell r="AI238">
            <v>0</v>
          </cell>
          <cell r="AJ238">
            <v>38939</v>
          </cell>
          <cell r="AM238">
            <v>106</v>
          </cell>
          <cell r="AN238">
            <v>7</v>
          </cell>
          <cell r="AO238">
            <v>10</v>
          </cell>
          <cell r="AP238">
            <v>1</v>
          </cell>
          <cell r="AQ238" t="str">
            <v>NLS</v>
          </cell>
          <cell r="AR238" t="str">
            <v>NSW</v>
          </cell>
          <cell r="AS238" t="str">
            <v>S</v>
          </cell>
          <cell r="AT238" t="str">
            <v>PL</v>
          </cell>
          <cell r="AU238" t="str">
            <v>IT</v>
          </cell>
          <cell r="AV238" t="str">
            <v>SPLITLOAN</v>
          </cell>
          <cell r="AW238">
            <v>9002357</v>
          </cell>
          <cell r="AX238">
            <v>30</v>
          </cell>
          <cell r="AY238" t="str">
            <v>DLY</v>
          </cell>
          <cell r="AZ238" t="str">
            <v>N/A</v>
          </cell>
          <cell r="BA238">
            <v>0</v>
          </cell>
          <cell r="BB238">
            <v>0</v>
          </cell>
          <cell r="BC238">
            <v>0</v>
          </cell>
          <cell r="BF238" t="str">
            <v>POO</v>
          </cell>
          <cell r="BG238" t="str">
            <v>Near Prime</v>
          </cell>
          <cell r="BH238" t="str">
            <v>NCM-W06</v>
          </cell>
        </row>
        <row r="239">
          <cell r="A239">
            <v>9002412</v>
          </cell>
          <cell r="B239">
            <v>1</v>
          </cell>
          <cell r="C239" t="str">
            <v>WMC</v>
          </cell>
          <cell r="D239" t="str">
            <v>HEA</v>
          </cell>
          <cell r="E239" t="str">
            <v>R</v>
          </cell>
          <cell r="F239" t="str">
            <v>NSW</v>
          </cell>
          <cell r="G239">
            <v>40003</v>
          </cell>
          <cell r="H239" t="str">
            <v>AFIG</v>
          </cell>
          <cell r="I239">
            <v>912</v>
          </cell>
          <cell r="J239" t="str">
            <v>WIZARD</v>
          </cell>
          <cell r="M239">
            <v>9002412</v>
          </cell>
          <cell r="N239">
            <v>38881</v>
          </cell>
          <cell r="O239">
            <v>3913</v>
          </cell>
          <cell r="P239" t="str">
            <v>NOUNNIS K J</v>
          </cell>
          <cell r="Q239">
            <v>357000</v>
          </cell>
          <cell r="R239">
            <v>0</v>
          </cell>
          <cell r="S239">
            <v>357000</v>
          </cell>
          <cell r="T239">
            <v>200</v>
          </cell>
          <cell r="U239" t="str">
            <v>Approved</v>
          </cell>
          <cell r="V239">
            <v>301</v>
          </cell>
          <cell r="W239" t="str">
            <v>Solicitor Instructed</v>
          </cell>
          <cell r="X239">
            <v>38881</v>
          </cell>
          <cell r="Y239">
            <v>8.6999999999999993</v>
          </cell>
          <cell r="Z239">
            <v>0</v>
          </cell>
          <cell r="AA239">
            <v>0.49</v>
          </cell>
          <cell r="AB239">
            <v>9.19</v>
          </cell>
          <cell r="AC239">
            <v>2921.44</v>
          </cell>
          <cell r="AD239">
            <v>105</v>
          </cell>
          <cell r="AE239">
            <v>38911</v>
          </cell>
          <cell r="AI239">
            <v>0</v>
          </cell>
          <cell r="AJ239">
            <v>38942</v>
          </cell>
          <cell r="AM239">
            <v>106</v>
          </cell>
          <cell r="AN239">
            <v>7</v>
          </cell>
          <cell r="AO239">
            <v>13</v>
          </cell>
          <cell r="AP239">
            <v>1</v>
          </cell>
          <cell r="AQ239" t="str">
            <v>NLS</v>
          </cell>
          <cell r="AR239" t="str">
            <v>NSW</v>
          </cell>
          <cell r="AS239" t="str">
            <v>S</v>
          </cell>
          <cell r="AT239" t="str">
            <v>PL</v>
          </cell>
          <cell r="AU239" t="str">
            <v>IT</v>
          </cell>
          <cell r="AV239" t="str">
            <v>SPLITLOAN</v>
          </cell>
          <cell r="AW239">
            <v>9002412</v>
          </cell>
          <cell r="AX239">
            <v>30</v>
          </cell>
          <cell r="AY239" t="str">
            <v>DLY</v>
          </cell>
          <cell r="AZ239" t="str">
            <v>N/A</v>
          </cell>
          <cell r="BA239">
            <v>0</v>
          </cell>
          <cell r="BB239">
            <v>0</v>
          </cell>
          <cell r="BC239">
            <v>0</v>
          </cell>
          <cell r="BF239" t="str">
            <v>POO</v>
          </cell>
          <cell r="BG239" t="str">
            <v>HLVR</v>
          </cell>
          <cell r="BH239" t="str">
            <v>NCM-W02</v>
          </cell>
        </row>
        <row r="240">
          <cell r="A240">
            <v>9002133</v>
          </cell>
          <cell r="B240">
            <v>1</v>
          </cell>
          <cell r="C240" t="str">
            <v>WMC</v>
          </cell>
          <cell r="D240" t="str">
            <v>PAY</v>
          </cell>
          <cell r="E240" t="str">
            <v>R</v>
          </cell>
          <cell r="F240" t="str">
            <v>NSW</v>
          </cell>
          <cell r="G240">
            <v>40003</v>
          </cell>
          <cell r="H240" t="str">
            <v>AFIG</v>
          </cell>
          <cell r="I240">
            <v>912</v>
          </cell>
          <cell r="J240" t="str">
            <v>WIZARD</v>
          </cell>
          <cell r="M240">
            <v>9002133</v>
          </cell>
          <cell r="N240">
            <v>38810</v>
          </cell>
          <cell r="O240">
            <v>3483</v>
          </cell>
          <cell r="P240" t="str">
            <v>WRIGHT B C</v>
          </cell>
          <cell r="Q240">
            <v>196000</v>
          </cell>
          <cell r="R240">
            <v>0</v>
          </cell>
          <cell r="S240">
            <v>196000</v>
          </cell>
          <cell r="T240">
            <v>200</v>
          </cell>
          <cell r="U240" t="str">
            <v>Approved</v>
          </cell>
          <cell r="V240">
            <v>301</v>
          </cell>
          <cell r="W240" t="str">
            <v>Solicitor Instructed</v>
          </cell>
          <cell r="X240">
            <v>38877</v>
          </cell>
          <cell r="Y240">
            <v>7.55</v>
          </cell>
          <cell r="Z240">
            <v>0</v>
          </cell>
          <cell r="AA240">
            <v>0.49</v>
          </cell>
          <cell r="AB240">
            <v>8.0399999999999991</v>
          </cell>
          <cell r="AC240">
            <v>1443.65</v>
          </cell>
          <cell r="AD240">
            <v>100</v>
          </cell>
          <cell r="AE240">
            <v>38912</v>
          </cell>
          <cell r="AI240">
            <v>0</v>
          </cell>
          <cell r="AJ240">
            <v>38943</v>
          </cell>
          <cell r="AM240">
            <v>106</v>
          </cell>
          <cell r="AN240">
            <v>7</v>
          </cell>
          <cell r="AO240">
            <v>14</v>
          </cell>
          <cell r="AP240">
            <v>1</v>
          </cell>
          <cell r="AQ240" t="str">
            <v>NLS</v>
          </cell>
          <cell r="AR240" t="str">
            <v>NSW</v>
          </cell>
          <cell r="AS240" t="str">
            <v>S</v>
          </cell>
          <cell r="AT240" t="str">
            <v>PL</v>
          </cell>
          <cell r="AU240" t="str">
            <v>IT</v>
          </cell>
          <cell r="AV240" t="str">
            <v>SPLITLOAN</v>
          </cell>
          <cell r="AW240">
            <v>9002133</v>
          </cell>
          <cell r="AX240">
            <v>30</v>
          </cell>
          <cell r="AY240" t="str">
            <v>DLY</v>
          </cell>
          <cell r="AZ240" t="str">
            <v>N/A</v>
          </cell>
          <cell r="BA240">
            <v>0</v>
          </cell>
          <cell r="BB240">
            <v>0</v>
          </cell>
          <cell r="BC240">
            <v>0</v>
          </cell>
          <cell r="BF240" t="str">
            <v>POO</v>
          </cell>
          <cell r="BG240" t="str">
            <v>HLVR</v>
          </cell>
          <cell r="BH240" t="str">
            <v>NCM-W02</v>
          </cell>
        </row>
        <row r="241">
          <cell r="A241">
            <v>9002140</v>
          </cell>
          <cell r="B241">
            <v>1</v>
          </cell>
          <cell r="C241" t="str">
            <v>WMC</v>
          </cell>
          <cell r="D241" t="str">
            <v>PAY</v>
          </cell>
          <cell r="E241" t="str">
            <v>R</v>
          </cell>
          <cell r="F241" t="str">
            <v>NSW</v>
          </cell>
          <cell r="G241">
            <v>40003</v>
          </cell>
          <cell r="H241" t="str">
            <v>AFIG</v>
          </cell>
          <cell r="I241">
            <v>912</v>
          </cell>
          <cell r="J241" t="str">
            <v>WIZARD</v>
          </cell>
          <cell r="M241">
            <v>9002140</v>
          </cell>
          <cell r="N241">
            <v>38877</v>
          </cell>
          <cell r="O241">
            <v>3491</v>
          </cell>
          <cell r="P241" t="str">
            <v>SCHRODER N M</v>
          </cell>
          <cell r="Q241">
            <v>330000</v>
          </cell>
          <cell r="R241">
            <v>0</v>
          </cell>
          <cell r="S241">
            <v>330000</v>
          </cell>
          <cell r="T241">
            <v>200</v>
          </cell>
          <cell r="U241" t="str">
            <v>Approved</v>
          </cell>
          <cell r="V241">
            <v>301</v>
          </cell>
          <cell r="W241" t="str">
            <v>Solicitor Instructed</v>
          </cell>
          <cell r="X241">
            <v>38883</v>
          </cell>
          <cell r="Y241">
            <v>7.55</v>
          </cell>
          <cell r="Z241">
            <v>0</v>
          </cell>
          <cell r="AA241">
            <v>0.49</v>
          </cell>
          <cell r="AB241">
            <v>8.0399999999999991</v>
          </cell>
          <cell r="AC241">
            <v>2430.63</v>
          </cell>
          <cell r="AD241">
            <v>100</v>
          </cell>
          <cell r="AE241">
            <v>38912</v>
          </cell>
          <cell r="AI241">
            <v>0</v>
          </cell>
          <cell r="AJ241">
            <v>38943</v>
          </cell>
          <cell r="AM241">
            <v>106</v>
          </cell>
          <cell r="AN241">
            <v>7</v>
          </cell>
          <cell r="AO241">
            <v>14</v>
          </cell>
          <cell r="AP241">
            <v>1</v>
          </cell>
          <cell r="AQ241" t="str">
            <v>NLS</v>
          </cell>
          <cell r="AR241" t="str">
            <v>NSW</v>
          </cell>
          <cell r="AS241" t="str">
            <v>S</v>
          </cell>
          <cell r="AT241" t="str">
            <v>PL</v>
          </cell>
          <cell r="AU241" t="str">
            <v>IT</v>
          </cell>
          <cell r="AV241" t="str">
            <v>SPLITLOAN</v>
          </cell>
          <cell r="AW241">
            <v>9002140</v>
          </cell>
          <cell r="AX241">
            <v>30</v>
          </cell>
          <cell r="AY241" t="str">
            <v>DLY</v>
          </cell>
          <cell r="AZ241" t="str">
            <v>N/A</v>
          </cell>
          <cell r="BA241">
            <v>0</v>
          </cell>
          <cell r="BB241">
            <v>0</v>
          </cell>
          <cell r="BC241">
            <v>0</v>
          </cell>
          <cell r="BF241" t="str">
            <v>POO</v>
          </cell>
          <cell r="BG241" t="str">
            <v>HLVR</v>
          </cell>
          <cell r="BH241" t="str">
            <v>NCM-W02</v>
          </cell>
        </row>
        <row r="242">
          <cell r="A242">
            <v>9002166</v>
          </cell>
          <cell r="B242">
            <v>1</v>
          </cell>
          <cell r="C242" t="str">
            <v>WMC</v>
          </cell>
          <cell r="D242" t="str">
            <v>PAY</v>
          </cell>
          <cell r="E242" t="str">
            <v>R</v>
          </cell>
          <cell r="F242" t="str">
            <v>NSW</v>
          </cell>
          <cell r="G242">
            <v>40003</v>
          </cell>
          <cell r="H242" t="str">
            <v>AFIG</v>
          </cell>
          <cell r="I242">
            <v>912</v>
          </cell>
          <cell r="J242" t="str">
            <v>WIZARD</v>
          </cell>
          <cell r="M242">
            <v>9002166</v>
          </cell>
          <cell r="N242">
            <v>38807</v>
          </cell>
          <cell r="O242">
            <v>3531</v>
          </cell>
          <cell r="P242" t="str">
            <v>WEBB M</v>
          </cell>
          <cell r="Q242">
            <v>205000</v>
          </cell>
          <cell r="R242">
            <v>0</v>
          </cell>
          <cell r="S242">
            <v>205000</v>
          </cell>
          <cell r="T242">
            <v>200</v>
          </cell>
          <cell r="U242" t="str">
            <v>Approved</v>
          </cell>
          <cell r="V242">
            <v>301</v>
          </cell>
          <cell r="W242" t="str">
            <v>Solicitor Instructed</v>
          </cell>
          <cell r="X242">
            <v>38877</v>
          </cell>
          <cell r="Y242">
            <v>7.55</v>
          </cell>
          <cell r="Z242">
            <v>0</v>
          </cell>
          <cell r="AA242">
            <v>0.49</v>
          </cell>
          <cell r="AB242">
            <v>8.0399999999999991</v>
          </cell>
          <cell r="AC242">
            <v>1509.94</v>
          </cell>
          <cell r="AD242">
            <v>100</v>
          </cell>
          <cell r="AE242">
            <v>38913</v>
          </cell>
          <cell r="AI242">
            <v>0</v>
          </cell>
          <cell r="AJ242">
            <v>38944</v>
          </cell>
          <cell r="AM242">
            <v>106</v>
          </cell>
          <cell r="AN242">
            <v>7</v>
          </cell>
          <cell r="AO242">
            <v>15</v>
          </cell>
          <cell r="AP242">
            <v>1</v>
          </cell>
          <cell r="AQ242" t="str">
            <v>NLS</v>
          </cell>
          <cell r="AR242" t="str">
            <v>NSW</v>
          </cell>
          <cell r="AS242" t="str">
            <v>S</v>
          </cell>
          <cell r="AT242" t="str">
            <v>PL</v>
          </cell>
          <cell r="AU242" t="str">
            <v>IT</v>
          </cell>
          <cell r="AV242" t="str">
            <v>SPLITLOAN</v>
          </cell>
          <cell r="AW242">
            <v>9002166</v>
          </cell>
          <cell r="AX242">
            <v>30</v>
          </cell>
          <cell r="AY242" t="str">
            <v>DLY</v>
          </cell>
          <cell r="AZ242" t="str">
            <v>N/A</v>
          </cell>
          <cell r="BA242">
            <v>0</v>
          </cell>
          <cell r="BB242">
            <v>0</v>
          </cell>
          <cell r="BC242">
            <v>0</v>
          </cell>
          <cell r="BF242" t="str">
            <v>POO</v>
          </cell>
          <cell r="BG242" t="str">
            <v>HLVR</v>
          </cell>
          <cell r="BH242" t="str">
            <v>NCM-W02</v>
          </cell>
        </row>
        <row r="243">
          <cell r="A243">
            <v>9002288</v>
          </cell>
          <cell r="B243">
            <v>1</v>
          </cell>
          <cell r="D243" t="str">
            <v>NLA</v>
          </cell>
          <cell r="E243" t="str">
            <v>R</v>
          </cell>
          <cell r="F243" t="str">
            <v>NSW</v>
          </cell>
          <cell r="G243">
            <v>40003</v>
          </cell>
          <cell r="H243" t="str">
            <v>AFIG</v>
          </cell>
          <cell r="I243">
            <v>201</v>
          </cell>
          <cell r="J243" t="str">
            <v>AFIG W</v>
          </cell>
          <cell r="M243">
            <v>9002288</v>
          </cell>
          <cell r="N243">
            <v>38853</v>
          </cell>
          <cell r="O243">
            <v>3731</v>
          </cell>
          <cell r="P243" t="str">
            <v>AUSSIE GLO TRS</v>
          </cell>
          <cell r="Q243">
            <v>883500</v>
          </cell>
          <cell r="R243">
            <v>0</v>
          </cell>
          <cell r="S243">
            <v>883500</v>
          </cell>
          <cell r="T243">
            <v>200</v>
          </cell>
          <cell r="U243" t="str">
            <v>Approved</v>
          </cell>
          <cell r="V243">
            <v>302</v>
          </cell>
          <cell r="W243" t="str">
            <v>Docs Prepared &amp; Sent</v>
          </cell>
          <cell r="X243">
            <v>38876</v>
          </cell>
          <cell r="Y243">
            <v>7.55</v>
          </cell>
          <cell r="Z243">
            <v>1.25</v>
          </cell>
          <cell r="AA243">
            <v>0.1</v>
          </cell>
          <cell r="AB243">
            <v>8.9</v>
          </cell>
          <cell r="AC243">
            <v>6552.63</v>
          </cell>
          <cell r="AD243">
            <v>95</v>
          </cell>
          <cell r="AE243">
            <v>38898</v>
          </cell>
          <cell r="AI243">
            <v>0</v>
          </cell>
          <cell r="AJ243">
            <v>38928</v>
          </cell>
          <cell r="AM243">
            <v>106</v>
          </cell>
          <cell r="AN243">
            <v>6</v>
          </cell>
          <cell r="AO243">
            <v>30</v>
          </cell>
          <cell r="AP243">
            <v>1</v>
          </cell>
          <cell r="AQ243" t="str">
            <v>NLS</v>
          </cell>
          <cell r="AR243" t="str">
            <v>NSW</v>
          </cell>
          <cell r="AS243" t="str">
            <v>S</v>
          </cell>
          <cell r="AT243" t="str">
            <v>PL</v>
          </cell>
          <cell r="AU243" t="str">
            <v>IT</v>
          </cell>
          <cell r="AV243" t="str">
            <v>SPLITLOAN</v>
          </cell>
          <cell r="AW243">
            <v>9002288</v>
          </cell>
          <cell r="AX243">
            <v>20</v>
          </cell>
          <cell r="AY243" t="str">
            <v>DLY</v>
          </cell>
          <cell r="AZ243" t="str">
            <v>N/A</v>
          </cell>
          <cell r="BA243">
            <v>0</v>
          </cell>
          <cell r="BB243">
            <v>0</v>
          </cell>
          <cell r="BC243">
            <v>0</v>
          </cell>
          <cell r="BF243" t="str">
            <v>RIP</v>
          </cell>
          <cell r="BG243" t="str">
            <v>Near Prime</v>
          </cell>
          <cell r="BH243" t="str">
            <v>NCM-W06</v>
          </cell>
        </row>
        <row r="244">
          <cell r="A244">
            <v>9002286</v>
          </cell>
          <cell r="B244">
            <v>1</v>
          </cell>
          <cell r="C244" t="str">
            <v>WMC</v>
          </cell>
          <cell r="D244" t="str">
            <v>NLA</v>
          </cell>
          <cell r="E244" t="str">
            <v>R</v>
          </cell>
          <cell r="F244" t="str">
            <v>NSW</v>
          </cell>
          <cell r="G244">
            <v>40003</v>
          </cell>
          <cell r="H244" t="str">
            <v>AFIG</v>
          </cell>
          <cell r="I244">
            <v>912</v>
          </cell>
          <cell r="J244" t="str">
            <v>WIZARD</v>
          </cell>
          <cell r="M244">
            <v>9002286</v>
          </cell>
          <cell r="N244">
            <v>38820</v>
          </cell>
          <cell r="O244">
            <v>3724</v>
          </cell>
          <cell r="P244" t="str">
            <v>TUIPULOTU T F</v>
          </cell>
          <cell r="Q244">
            <v>752000</v>
          </cell>
          <cell r="R244">
            <v>0</v>
          </cell>
          <cell r="S244">
            <v>752000</v>
          </cell>
          <cell r="T244">
            <v>200</v>
          </cell>
          <cell r="U244" t="str">
            <v>Approved</v>
          </cell>
          <cell r="V244">
            <v>450</v>
          </cell>
          <cell r="W244" t="str">
            <v>Confirm Fees</v>
          </cell>
          <cell r="X244">
            <v>38825</v>
          </cell>
          <cell r="Y244">
            <v>8.8000000000000007</v>
          </cell>
          <cell r="Z244">
            <v>1.25</v>
          </cell>
          <cell r="AA244">
            <v>0.8</v>
          </cell>
          <cell r="AB244">
            <v>9.6</v>
          </cell>
          <cell r="AC244">
            <v>6378.17</v>
          </cell>
          <cell r="AD244">
            <v>90.06</v>
          </cell>
          <cell r="AE244">
            <v>38849</v>
          </cell>
          <cell r="AI244">
            <v>0</v>
          </cell>
          <cell r="AJ244">
            <v>38880</v>
          </cell>
          <cell r="AM244">
            <v>106</v>
          </cell>
          <cell r="AN244">
            <v>5</v>
          </cell>
          <cell r="AO244">
            <v>12</v>
          </cell>
          <cell r="AP244">
            <v>5</v>
          </cell>
          <cell r="AQ244" t="str">
            <v>GADENS    (VIC)</v>
          </cell>
          <cell r="AR244" t="str">
            <v>VIC</v>
          </cell>
          <cell r="AS244" t="str">
            <v>S</v>
          </cell>
          <cell r="AT244" t="str">
            <v>PL</v>
          </cell>
          <cell r="AU244" t="str">
            <v>IT</v>
          </cell>
          <cell r="AV244" t="str">
            <v>SPLITLOAN</v>
          </cell>
          <cell r="AW244" t="str">
            <v>-</v>
          </cell>
          <cell r="AX244">
            <v>30</v>
          </cell>
          <cell r="AY244" t="str">
            <v>DLY</v>
          </cell>
          <cell r="AZ244" t="str">
            <v>N/A</v>
          </cell>
          <cell r="BA244">
            <v>0</v>
          </cell>
          <cell r="BB244">
            <v>0</v>
          </cell>
          <cell r="BC244">
            <v>0</v>
          </cell>
          <cell r="BF244" t="str">
            <v>POO</v>
          </cell>
          <cell r="BG244" t="str">
            <v>Near Prime</v>
          </cell>
          <cell r="BH244" t="str">
            <v>NCM-W06</v>
          </cell>
        </row>
        <row r="245">
          <cell r="A245">
            <v>9002149</v>
          </cell>
          <cell r="B245">
            <v>1</v>
          </cell>
          <cell r="C245" t="str">
            <v>WMC</v>
          </cell>
          <cell r="D245" t="str">
            <v>PAY</v>
          </cell>
          <cell r="E245" t="str">
            <v>R</v>
          </cell>
          <cell r="F245" t="str">
            <v>NSW</v>
          </cell>
          <cell r="G245">
            <v>40003</v>
          </cell>
          <cell r="H245" t="str">
            <v>AFIG</v>
          </cell>
          <cell r="I245">
            <v>912</v>
          </cell>
          <cell r="J245" t="str">
            <v>WIZARD</v>
          </cell>
          <cell r="M245">
            <v>9002149</v>
          </cell>
          <cell r="N245">
            <v>38805</v>
          </cell>
          <cell r="O245">
            <v>3506</v>
          </cell>
          <cell r="P245" t="str">
            <v>WALSH D R</v>
          </cell>
          <cell r="Q245">
            <v>290000</v>
          </cell>
          <cell r="R245">
            <v>0</v>
          </cell>
          <cell r="S245">
            <v>290000</v>
          </cell>
          <cell r="T245">
            <v>200</v>
          </cell>
          <cell r="U245" t="str">
            <v>Approved</v>
          </cell>
          <cell r="V245">
            <v>450</v>
          </cell>
          <cell r="W245" t="str">
            <v>Confirm Fees</v>
          </cell>
          <cell r="X245">
            <v>38887</v>
          </cell>
          <cell r="Y245">
            <v>7.55</v>
          </cell>
          <cell r="Z245">
            <v>0</v>
          </cell>
          <cell r="AA245">
            <v>0.49</v>
          </cell>
          <cell r="AB245">
            <v>8.0399999999999991</v>
          </cell>
          <cell r="AC245">
            <v>2136.0100000000002</v>
          </cell>
          <cell r="AD245">
            <v>100</v>
          </cell>
          <cell r="AE245">
            <v>38878</v>
          </cell>
          <cell r="AI245">
            <v>0</v>
          </cell>
          <cell r="AJ245">
            <v>38908</v>
          </cell>
          <cell r="AM245">
            <v>106</v>
          </cell>
          <cell r="AN245">
            <v>6</v>
          </cell>
          <cell r="AO245">
            <v>10</v>
          </cell>
          <cell r="AP245">
            <v>1</v>
          </cell>
          <cell r="AQ245" t="str">
            <v>NLS</v>
          </cell>
          <cell r="AR245" t="str">
            <v>NSW</v>
          </cell>
          <cell r="AS245" t="str">
            <v>S</v>
          </cell>
          <cell r="AT245" t="str">
            <v>PL</v>
          </cell>
          <cell r="AU245" t="str">
            <v>IT</v>
          </cell>
          <cell r="AV245" t="str">
            <v>SPLITLOAN</v>
          </cell>
          <cell r="AW245">
            <v>9002149</v>
          </cell>
          <cell r="AX245">
            <v>30</v>
          </cell>
          <cell r="AY245" t="str">
            <v>DLY</v>
          </cell>
          <cell r="AZ245" t="str">
            <v>N/A</v>
          </cell>
          <cell r="BA245">
            <v>0</v>
          </cell>
          <cell r="BB245">
            <v>0</v>
          </cell>
          <cell r="BC245">
            <v>0</v>
          </cell>
          <cell r="BF245" t="str">
            <v>POO</v>
          </cell>
          <cell r="BG245" t="str">
            <v>HLVR</v>
          </cell>
          <cell r="BH245" t="str">
            <v>NCM-W02</v>
          </cell>
        </row>
        <row r="246">
          <cell r="A246">
            <v>9002135</v>
          </cell>
          <cell r="B246">
            <v>1</v>
          </cell>
          <cell r="C246" t="str">
            <v>WMC</v>
          </cell>
          <cell r="D246" t="str">
            <v>PAY</v>
          </cell>
          <cell r="E246" t="str">
            <v>R</v>
          </cell>
          <cell r="F246" t="str">
            <v>NSW</v>
          </cell>
          <cell r="G246">
            <v>40003</v>
          </cell>
          <cell r="H246" t="str">
            <v>AFIG</v>
          </cell>
          <cell r="I246">
            <v>912</v>
          </cell>
          <cell r="J246" t="str">
            <v>WIZARD</v>
          </cell>
          <cell r="M246">
            <v>9002135</v>
          </cell>
          <cell r="N246">
            <v>38796</v>
          </cell>
          <cell r="O246">
            <v>3487</v>
          </cell>
          <cell r="P246" t="str">
            <v>JAYNES L M</v>
          </cell>
          <cell r="Q246">
            <v>165000</v>
          </cell>
          <cell r="R246">
            <v>0</v>
          </cell>
          <cell r="S246">
            <v>165000</v>
          </cell>
          <cell r="T246">
            <v>300</v>
          </cell>
          <cell r="U246" t="str">
            <v>Committed</v>
          </cell>
          <cell r="V246">
            <v>100</v>
          </cell>
          <cell r="W246" t="str">
            <v>STL Notice Received</v>
          </cell>
          <cell r="X246">
            <v>38887</v>
          </cell>
          <cell r="Y246">
            <v>7.55</v>
          </cell>
          <cell r="Z246">
            <v>0</v>
          </cell>
          <cell r="AA246">
            <v>0.49</v>
          </cell>
          <cell r="AB246">
            <v>8.0399999999999991</v>
          </cell>
          <cell r="AC246">
            <v>1215.32</v>
          </cell>
          <cell r="AD246">
            <v>100</v>
          </cell>
          <cell r="AE246">
            <v>38888</v>
          </cell>
          <cell r="AI246">
            <v>0</v>
          </cell>
          <cell r="AJ246">
            <v>38918</v>
          </cell>
          <cell r="AM246">
            <v>106</v>
          </cell>
          <cell r="AN246">
            <v>6</v>
          </cell>
          <cell r="AO246">
            <v>20</v>
          </cell>
          <cell r="AP246">
            <v>1</v>
          </cell>
          <cell r="AQ246" t="str">
            <v>NLS</v>
          </cell>
          <cell r="AR246" t="str">
            <v>NSW</v>
          </cell>
          <cell r="AS246" t="str">
            <v>S</v>
          </cell>
          <cell r="AT246" t="str">
            <v>PL</v>
          </cell>
          <cell r="AU246" t="str">
            <v>IT</v>
          </cell>
          <cell r="AV246" t="str">
            <v>SPLITLOAN</v>
          </cell>
          <cell r="AW246">
            <v>9002135</v>
          </cell>
          <cell r="AX246">
            <v>30</v>
          </cell>
          <cell r="AY246" t="str">
            <v>DLY</v>
          </cell>
          <cell r="AZ246" t="str">
            <v>N/A</v>
          </cell>
          <cell r="BA246">
            <v>0</v>
          </cell>
          <cell r="BB246">
            <v>0</v>
          </cell>
          <cell r="BC246">
            <v>0</v>
          </cell>
          <cell r="BF246" t="str">
            <v>POO</v>
          </cell>
          <cell r="BG246" t="str">
            <v>HLVR</v>
          </cell>
          <cell r="BH246" t="str">
            <v>NCM-W02</v>
          </cell>
        </row>
        <row r="247">
          <cell r="A247">
            <v>9002310</v>
          </cell>
          <cell r="B247">
            <v>1</v>
          </cell>
          <cell r="D247" t="str">
            <v>HEA</v>
          </cell>
          <cell r="E247" t="str">
            <v>W</v>
          </cell>
          <cell r="F247" t="str">
            <v>NSW</v>
          </cell>
          <cell r="G247">
            <v>40000</v>
          </cell>
          <cell r="H247" t="str">
            <v>MOBIUS</v>
          </cell>
          <cell r="I247">
            <v>40067</v>
          </cell>
          <cell r="J247" t="str">
            <v>MORT ORIG GROUP</v>
          </cell>
          <cell r="M247">
            <v>9002310</v>
          </cell>
          <cell r="O247">
            <v>3770</v>
          </cell>
          <cell r="P247" t="str">
            <v>CUMMINGS F W</v>
          </cell>
          <cell r="Q247">
            <v>225750</v>
          </cell>
          <cell r="R247">
            <v>0</v>
          </cell>
          <cell r="S247">
            <v>225750</v>
          </cell>
          <cell r="T247">
            <v>300</v>
          </cell>
          <cell r="U247" t="str">
            <v>Committed</v>
          </cell>
          <cell r="V247">
            <v>100</v>
          </cell>
          <cell r="W247" t="str">
            <v>STL Notice Received</v>
          </cell>
          <cell r="X247">
            <v>38887</v>
          </cell>
          <cell r="Y247">
            <v>7.34</v>
          </cell>
          <cell r="Z247">
            <v>0</v>
          </cell>
          <cell r="AA247">
            <v>2.16</v>
          </cell>
          <cell r="AB247">
            <v>9.5</v>
          </cell>
          <cell r="AC247">
            <v>1898.23</v>
          </cell>
          <cell r="AD247">
            <v>105</v>
          </cell>
          <cell r="AE247">
            <v>38888</v>
          </cell>
          <cell r="AI247">
            <v>0</v>
          </cell>
          <cell r="AJ247">
            <v>38918</v>
          </cell>
          <cell r="AM247">
            <v>106</v>
          </cell>
          <cell r="AN247">
            <v>6</v>
          </cell>
          <cell r="AO247">
            <v>20</v>
          </cell>
          <cell r="AP247">
            <v>5</v>
          </cell>
          <cell r="AQ247" t="str">
            <v>GADENS    (VIC)</v>
          </cell>
          <cell r="AR247" t="str">
            <v>VIC</v>
          </cell>
          <cell r="AS247" t="str">
            <v>S</v>
          </cell>
          <cell r="AT247" t="str">
            <v>PL</v>
          </cell>
          <cell r="AU247" t="str">
            <v>IT</v>
          </cell>
          <cell r="AV247" t="str">
            <v>SPLITLOAN</v>
          </cell>
          <cell r="AW247" t="str">
            <v>-</v>
          </cell>
          <cell r="AX247">
            <v>30</v>
          </cell>
          <cell r="AY247" t="str">
            <v>DLY</v>
          </cell>
          <cell r="AZ247" t="str">
            <v>N/A</v>
          </cell>
          <cell r="BA247">
            <v>0</v>
          </cell>
          <cell r="BB247">
            <v>0</v>
          </cell>
          <cell r="BC247">
            <v>0</v>
          </cell>
          <cell r="BF247" t="str">
            <v>POO</v>
          </cell>
          <cell r="BG247" t="str">
            <v>HLVR</v>
          </cell>
          <cell r="BH247" t="str">
            <v>NCM-W02</v>
          </cell>
        </row>
        <row r="248">
          <cell r="A248">
            <v>9002397</v>
          </cell>
          <cell r="B248">
            <v>1</v>
          </cell>
          <cell r="D248" t="str">
            <v>ELO</v>
          </cell>
          <cell r="E248" t="str">
            <v>W</v>
          </cell>
          <cell r="F248" t="str">
            <v>NSW</v>
          </cell>
          <cell r="G248">
            <v>40000</v>
          </cell>
          <cell r="H248" t="str">
            <v>MOBIUS</v>
          </cell>
          <cell r="I248">
            <v>49000</v>
          </cell>
          <cell r="J248" t="str">
            <v>LAWTEAL</v>
          </cell>
          <cell r="M248">
            <v>9002397</v>
          </cell>
          <cell r="O248">
            <v>3891</v>
          </cell>
          <cell r="P248" t="str">
            <v>BEST B J</v>
          </cell>
          <cell r="Q248">
            <v>110000</v>
          </cell>
          <cell r="R248">
            <v>0</v>
          </cell>
          <cell r="S248">
            <v>110000</v>
          </cell>
          <cell r="T248">
            <v>300</v>
          </cell>
          <cell r="U248" t="str">
            <v>Committed</v>
          </cell>
          <cell r="V248">
            <v>100</v>
          </cell>
          <cell r="W248" t="str">
            <v>STL Notice Received</v>
          </cell>
          <cell r="X248">
            <v>38887</v>
          </cell>
          <cell r="Y248">
            <v>8.25</v>
          </cell>
          <cell r="Z248">
            <v>0</v>
          </cell>
          <cell r="AA248">
            <v>1.25</v>
          </cell>
          <cell r="AB248">
            <v>9.5</v>
          </cell>
          <cell r="AC248">
            <v>870.83</v>
          </cell>
          <cell r="AD248">
            <v>53.66</v>
          </cell>
          <cell r="AE248">
            <v>38888</v>
          </cell>
          <cell r="AI248">
            <v>0</v>
          </cell>
          <cell r="AJ248">
            <v>38918</v>
          </cell>
          <cell r="AM248">
            <v>106</v>
          </cell>
          <cell r="AN248">
            <v>6</v>
          </cell>
          <cell r="AO248">
            <v>20</v>
          </cell>
          <cell r="AP248">
            <v>7</v>
          </cell>
          <cell r="AQ248" t="str">
            <v>KREMNIZER &amp; CO</v>
          </cell>
          <cell r="AR248" t="str">
            <v>NSW</v>
          </cell>
          <cell r="AS248" t="str">
            <v>S</v>
          </cell>
          <cell r="AT248" t="str">
            <v>PL</v>
          </cell>
          <cell r="AU248" t="str">
            <v>IT</v>
          </cell>
          <cell r="AV248" t="str">
            <v>SPLITLOAN</v>
          </cell>
          <cell r="AW248">
            <v>9002397</v>
          </cell>
          <cell r="AX248">
            <v>1</v>
          </cell>
          <cell r="AY248" t="str">
            <v>DLY</v>
          </cell>
          <cell r="AZ248" t="str">
            <v>N/A</v>
          </cell>
          <cell r="BA248">
            <v>0</v>
          </cell>
          <cell r="BB248">
            <v>0</v>
          </cell>
          <cell r="BC248">
            <v>0</v>
          </cell>
          <cell r="BF248" t="str">
            <v>BIP</v>
          </cell>
          <cell r="BG248" t="str">
            <v>Lawteal Equity Loan</v>
          </cell>
          <cell r="BH248" t="str">
            <v>NCM-W05</v>
          </cell>
        </row>
        <row r="249">
          <cell r="A249">
            <v>9002406</v>
          </cell>
          <cell r="B249">
            <v>1</v>
          </cell>
          <cell r="D249" t="str">
            <v>NLA</v>
          </cell>
          <cell r="E249" t="str">
            <v>R</v>
          </cell>
          <cell r="F249" t="str">
            <v>NSW</v>
          </cell>
          <cell r="G249">
            <v>40003</v>
          </cell>
          <cell r="H249" t="str">
            <v>AFIG</v>
          </cell>
          <cell r="I249">
            <v>40097</v>
          </cell>
          <cell r="J249" t="str">
            <v>MMC (H/O) SPP</v>
          </cell>
          <cell r="M249">
            <v>9002406</v>
          </cell>
          <cell r="N249">
            <v>38874</v>
          </cell>
          <cell r="O249">
            <v>3818</v>
          </cell>
          <cell r="P249" t="str">
            <v>ALEXANDER J</v>
          </cell>
          <cell r="Q249">
            <v>480700</v>
          </cell>
          <cell r="R249">
            <v>0</v>
          </cell>
          <cell r="S249">
            <v>480700</v>
          </cell>
          <cell r="T249">
            <v>300</v>
          </cell>
          <cell r="U249" t="str">
            <v>Committed</v>
          </cell>
          <cell r="V249">
            <v>100</v>
          </cell>
          <cell r="W249" t="str">
            <v>STL Notice Received</v>
          </cell>
          <cell r="X249">
            <v>38887</v>
          </cell>
          <cell r="Y249">
            <v>7.55</v>
          </cell>
          <cell r="Z249">
            <v>1.25</v>
          </cell>
          <cell r="AA249">
            <v>0.69</v>
          </cell>
          <cell r="AB249">
            <v>9.49</v>
          </cell>
          <cell r="AC249">
            <v>3801.54</v>
          </cell>
          <cell r="AD249">
            <v>95</v>
          </cell>
          <cell r="AE249">
            <v>38889</v>
          </cell>
          <cell r="AI249">
            <v>0</v>
          </cell>
          <cell r="AJ249">
            <v>38919</v>
          </cell>
          <cell r="AM249">
            <v>106</v>
          </cell>
          <cell r="AN249">
            <v>6</v>
          </cell>
          <cell r="AO249">
            <v>21</v>
          </cell>
          <cell r="AP249">
            <v>1</v>
          </cell>
          <cell r="AQ249" t="str">
            <v>NLS</v>
          </cell>
          <cell r="AR249" t="str">
            <v>NSW</v>
          </cell>
          <cell r="AS249" t="str">
            <v>S</v>
          </cell>
          <cell r="AT249" t="str">
            <v>PL</v>
          </cell>
          <cell r="AU249" t="str">
            <v>IT</v>
          </cell>
          <cell r="AV249" t="str">
            <v>SPLITLOAN</v>
          </cell>
          <cell r="AW249">
            <v>9002406</v>
          </cell>
          <cell r="AX249">
            <v>30</v>
          </cell>
          <cell r="AY249" t="str">
            <v>DLY</v>
          </cell>
          <cell r="AZ249" t="str">
            <v>N/A</v>
          </cell>
          <cell r="BA249">
            <v>0</v>
          </cell>
          <cell r="BB249">
            <v>0</v>
          </cell>
          <cell r="BC249">
            <v>0</v>
          </cell>
          <cell r="BF249" t="str">
            <v>PIP</v>
          </cell>
          <cell r="BG249" t="str">
            <v>Near Prime</v>
          </cell>
          <cell r="BH249" t="str">
            <v>NCM-W06</v>
          </cell>
        </row>
        <row r="250">
          <cell r="A250">
            <v>9001911</v>
          </cell>
          <cell r="B250">
            <v>1</v>
          </cell>
          <cell r="C250" t="str">
            <v>WMC</v>
          </cell>
          <cell r="D250" t="str">
            <v>HEA</v>
          </cell>
          <cell r="E250" t="str">
            <v>R</v>
          </cell>
          <cell r="F250" t="str">
            <v>NSW</v>
          </cell>
          <cell r="G250">
            <v>40003</v>
          </cell>
          <cell r="H250" t="str">
            <v>AFIG</v>
          </cell>
          <cell r="I250">
            <v>912</v>
          </cell>
          <cell r="J250" t="str">
            <v>WIZARD</v>
          </cell>
          <cell r="M250">
            <v>9001911</v>
          </cell>
          <cell r="N250">
            <v>38741</v>
          </cell>
          <cell r="O250">
            <v>3123</v>
          </cell>
          <cell r="P250" t="str">
            <v>SIMON L J</v>
          </cell>
          <cell r="Q250">
            <v>262500</v>
          </cell>
          <cell r="R250">
            <v>0</v>
          </cell>
          <cell r="S250">
            <v>262500</v>
          </cell>
          <cell r="T250">
            <v>300</v>
          </cell>
          <cell r="U250" t="str">
            <v>Committed</v>
          </cell>
          <cell r="V250">
            <v>950</v>
          </cell>
          <cell r="W250" t="str">
            <v>Settlmnt In Progress</v>
          </cell>
          <cell r="X250">
            <v>38870</v>
          </cell>
          <cell r="Y250">
            <v>8.6999999999999993</v>
          </cell>
          <cell r="Z250">
            <v>0</v>
          </cell>
          <cell r="AA250">
            <v>0.49</v>
          </cell>
          <cell r="AB250">
            <v>9.19</v>
          </cell>
          <cell r="AC250">
            <v>2148.12</v>
          </cell>
          <cell r="AD250">
            <v>105</v>
          </cell>
          <cell r="AE250">
            <v>38870</v>
          </cell>
          <cell r="AI250">
            <v>0</v>
          </cell>
          <cell r="AJ250">
            <v>38900</v>
          </cell>
          <cell r="AM250">
            <v>106</v>
          </cell>
          <cell r="AN250">
            <v>6</v>
          </cell>
          <cell r="AO250">
            <v>2</v>
          </cell>
          <cell r="AP250">
            <v>1</v>
          </cell>
          <cell r="AQ250" t="str">
            <v>NLS</v>
          </cell>
          <cell r="AR250" t="str">
            <v>NSW</v>
          </cell>
          <cell r="AS250" t="str">
            <v>S</v>
          </cell>
          <cell r="AT250" t="str">
            <v>PL</v>
          </cell>
          <cell r="AU250" t="str">
            <v>IT</v>
          </cell>
          <cell r="AV250" t="str">
            <v>SPLITLOAN</v>
          </cell>
          <cell r="AW250">
            <v>9001911</v>
          </cell>
          <cell r="AX250">
            <v>30</v>
          </cell>
          <cell r="AY250" t="str">
            <v>DLY</v>
          </cell>
          <cell r="AZ250" t="str">
            <v>N/A</v>
          </cell>
          <cell r="BA250">
            <v>0</v>
          </cell>
          <cell r="BB250">
            <v>0</v>
          </cell>
          <cell r="BC250">
            <v>0</v>
          </cell>
          <cell r="BF250" t="str">
            <v>POO</v>
          </cell>
          <cell r="BG250" t="str">
            <v>HLVR</v>
          </cell>
          <cell r="BH250" t="str">
            <v>NCM-W02</v>
          </cell>
        </row>
        <row r="251">
          <cell r="A251">
            <v>9002391</v>
          </cell>
          <cell r="B251">
            <v>1</v>
          </cell>
          <cell r="D251" t="str">
            <v>ELO</v>
          </cell>
          <cell r="E251" t="str">
            <v>W</v>
          </cell>
          <cell r="F251" t="str">
            <v>NSW</v>
          </cell>
          <cell r="G251">
            <v>40000</v>
          </cell>
          <cell r="H251" t="str">
            <v>MOBIUS</v>
          </cell>
          <cell r="I251">
            <v>49000</v>
          </cell>
          <cell r="J251" t="str">
            <v>LAWTEAL</v>
          </cell>
          <cell r="M251">
            <v>9002391</v>
          </cell>
          <cell r="N251">
            <v>38754</v>
          </cell>
          <cell r="O251">
            <v>3882</v>
          </cell>
          <cell r="P251" t="str">
            <v>JATCO P/L</v>
          </cell>
          <cell r="Q251">
            <v>329000</v>
          </cell>
          <cell r="R251">
            <v>0</v>
          </cell>
          <cell r="S251">
            <v>329000</v>
          </cell>
          <cell r="T251">
            <v>300</v>
          </cell>
          <cell r="U251" t="str">
            <v>Committed</v>
          </cell>
          <cell r="V251">
            <v>950</v>
          </cell>
          <cell r="W251" t="str">
            <v>Settlmnt In Progress</v>
          </cell>
          <cell r="X251">
            <v>38873</v>
          </cell>
          <cell r="Y251">
            <v>8.25</v>
          </cell>
          <cell r="Z251">
            <v>0</v>
          </cell>
          <cell r="AA251">
            <v>1.5</v>
          </cell>
          <cell r="AB251">
            <v>9.75</v>
          </cell>
          <cell r="AC251">
            <v>2673.13</v>
          </cell>
          <cell r="AD251">
            <v>70</v>
          </cell>
          <cell r="AE251">
            <v>38873</v>
          </cell>
          <cell r="AI251">
            <v>0</v>
          </cell>
          <cell r="AJ251">
            <v>38903</v>
          </cell>
          <cell r="AM251">
            <v>106</v>
          </cell>
          <cell r="AN251">
            <v>6</v>
          </cell>
          <cell r="AO251">
            <v>5</v>
          </cell>
          <cell r="AP251">
            <v>7</v>
          </cell>
          <cell r="AQ251" t="str">
            <v>KREMNIZER &amp; CO</v>
          </cell>
          <cell r="AR251" t="str">
            <v>NSW</v>
          </cell>
          <cell r="AS251" t="str">
            <v>S</v>
          </cell>
          <cell r="AT251" t="str">
            <v>PL</v>
          </cell>
          <cell r="AU251" t="str">
            <v>IT</v>
          </cell>
          <cell r="AV251" t="str">
            <v>SPLITLOAN</v>
          </cell>
          <cell r="AW251" t="str">
            <v>-</v>
          </cell>
          <cell r="AX251">
            <v>1</v>
          </cell>
          <cell r="AY251" t="str">
            <v>DLY</v>
          </cell>
          <cell r="AZ251" t="str">
            <v>N/A</v>
          </cell>
          <cell r="BA251">
            <v>0</v>
          </cell>
          <cell r="BB251">
            <v>0</v>
          </cell>
          <cell r="BC251">
            <v>0</v>
          </cell>
          <cell r="BF251" t="str">
            <v>BIP</v>
          </cell>
          <cell r="BG251" t="str">
            <v>Lawteal Equity Loan</v>
          </cell>
          <cell r="BH251" t="str">
            <v>NCM-W05</v>
          </cell>
        </row>
        <row r="252">
          <cell r="A252">
            <v>9002216</v>
          </cell>
          <cell r="B252">
            <v>1</v>
          </cell>
          <cell r="C252" t="str">
            <v>WMC</v>
          </cell>
          <cell r="D252" t="str">
            <v>PAY</v>
          </cell>
          <cell r="E252" t="str">
            <v>R</v>
          </cell>
          <cell r="F252" t="str">
            <v>NSW</v>
          </cell>
          <cell r="G252">
            <v>40003</v>
          </cell>
          <cell r="H252" t="str">
            <v>AFIG</v>
          </cell>
          <cell r="I252">
            <v>912</v>
          </cell>
          <cell r="J252" t="str">
            <v>WIZARD</v>
          </cell>
          <cell r="M252">
            <v>9002216</v>
          </cell>
          <cell r="N252">
            <v>38841</v>
          </cell>
          <cell r="O252">
            <v>3612</v>
          </cell>
          <cell r="P252" t="str">
            <v>TONKIN R</v>
          </cell>
          <cell r="Q252">
            <v>253000</v>
          </cell>
          <cell r="R252">
            <v>0</v>
          </cell>
          <cell r="S252">
            <v>253000</v>
          </cell>
          <cell r="T252">
            <v>300</v>
          </cell>
          <cell r="U252" t="str">
            <v>Committed</v>
          </cell>
          <cell r="V252">
            <v>950</v>
          </cell>
          <cell r="W252" t="str">
            <v>Settlmnt In Progress</v>
          </cell>
          <cell r="X252">
            <v>38874</v>
          </cell>
          <cell r="Y252">
            <v>7.95</v>
          </cell>
          <cell r="Z252">
            <v>0</v>
          </cell>
          <cell r="AA252">
            <v>0.49</v>
          </cell>
          <cell r="AB252">
            <v>8.44</v>
          </cell>
          <cell r="AC252">
            <v>1779.43</v>
          </cell>
          <cell r="AD252">
            <v>97.68</v>
          </cell>
          <cell r="AE252">
            <v>38874</v>
          </cell>
          <cell r="AI252">
            <v>0</v>
          </cell>
          <cell r="AJ252">
            <v>38904</v>
          </cell>
          <cell r="AM252">
            <v>106</v>
          </cell>
          <cell r="AN252">
            <v>6</v>
          </cell>
          <cell r="AO252">
            <v>6</v>
          </cell>
          <cell r="AP252">
            <v>1</v>
          </cell>
          <cell r="AQ252" t="str">
            <v>NLS</v>
          </cell>
          <cell r="AR252" t="str">
            <v>NSW</v>
          </cell>
          <cell r="AS252" t="str">
            <v>S</v>
          </cell>
          <cell r="AT252" t="str">
            <v>PL</v>
          </cell>
          <cell r="AU252" t="str">
            <v>CN</v>
          </cell>
          <cell r="AV252" t="str">
            <v>SPLITCONS</v>
          </cell>
          <cell r="AW252">
            <v>9002216</v>
          </cell>
          <cell r="AX252">
            <v>30</v>
          </cell>
          <cell r="AY252" t="str">
            <v>DLY</v>
          </cell>
          <cell r="AZ252" t="str">
            <v>N/A</v>
          </cell>
          <cell r="BA252">
            <v>0</v>
          </cell>
          <cell r="BB252">
            <v>0</v>
          </cell>
          <cell r="BC252">
            <v>0</v>
          </cell>
          <cell r="BF252" t="str">
            <v>POO</v>
          </cell>
          <cell r="BG252" t="str">
            <v>HLVR</v>
          </cell>
          <cell r="BH252" t="str">
            <v>NCM-W02</v>
          </cell>
        </row>
        <row r="253">
          <cell r="A253">
            <v>9002185</v>
          </cell>
          <cell r="B253">
            <v>1</v>
          </cell>
          <cell r="C253" t="str">
            <v>WMC</v>
          </cell>
          <cell r="D253" t="str">
            <v>PAY</v>
          </cell>
          <cell r="E253" t="str">
            <v>R</v>
          </cell>
          <cell r="F253" t="str">
            <v>NSW</v>
          </cell>
          <cell r="G253">
            <v>40003</v>
          </cell>
          <cell r="H253" t="str">
            <v>AFIG</v>
          </cell>
          <cell r="I253">
            <v>912</v>
          </cell>
          <cell r="J253" t="str">
            <v>WIZARD</v>
          </cell>
          <cell r="M253">
            <v>9002185</v>
          </cell>
          <cell r="N253">
            <v>38806</v>
          </cell>
          <cell r="O253">
            <v>3561</v>
          </cell>
          <cell r="P253" t="str">
            <v>LY L</v>
          </cell>
          <cell r="Q253">
            <v>206500</v>
          </cell>
          <cell r="R253">
            <v>0</v>
          </cell>
          <cell r="S253">
            <v>206500</v>
          </cell>
          <cell r="T253">
            <v>300</v>
          </cell>
          <cell r="U253" t="str">
            <v>Committed</v>
          </cell>
          <cell r="V253">
            <v>950</v>
          </cell>
          <cell r="W253" t="str">
            <v>Settlmnt In Progress</v>
          </cell>
          <cell r="X253">
            <v>38881</v>
          </cell>
          <cell r="Y253">
            <v>7.55</v>
          </cell>
          <cell r="Z253">
            <v>0</v>
          </cell>
          <cell r="AA253">
            <v>0.49</v>
          </cell>
          <cell r="AB253">
            <v>8.0399999999999991</v>
          </cell>
          <cell r="AC253">
            <v>1520.99</v>
          </cell>
          <cell r="AD253">
            <v>100</v>
          </cell>
          <cell r="AE253">
            <v>38881</v>
          </cell>
          <cell r="AI253">
            <v>0</v>
          </cell>
          <cell r="AJ253">
            <v>38911</v>
          </cell>
          <cell r="AM253">
            <v>106</v>
          </cell>
          <cell r="AN253">
            <v>6</v>
          </cell>
          <cell r="AO253">
            <v>13</v>
          </cell>
          <cell r="AP253">
            <v>1</v>
          </cell>
          <cell r="AQ253" t="str">
            <v>NLS</v>
          </cell>
          <cell r="AR253" t="str">
            <v>NSW</v>
          </cell>
          <cell r="AS253" t="str">
            <v>S</v>
          </cell>
          <cell r="AT253" t="str">
            <v>PL</v>
          </cell>
          <cell r="AU253" t="str">
            <v>IT</v>
          </cell>
          <cell r="AV253" t="str">
            <v>SPLITLOAN</v>
          </cell>
          <cell r="AW253">
            <v>9002185</v>
          </cell>
          <cell r="AX253">
            <v>30</v>
          </cell>
          <cell r="AY253" t="str">
            <v>DLY</v>
          </cell>
          <cell r="AZ253" t="str">
            <v>N/A</v>
          </cell>
          <cell r="BA253">
            <v>0</v>
          </cell>
          <cell r="BB253">
            <v>0</v>
          </cell>
          <cell r="BC253">
            <v>0</v>
          </cell>
          <cell r="BF253" t="str">
            <v>POO</v>
          </cell>
          <cell r="BG253" t="str">
            <v>HLVR</v>
          </cell>
          <cell r="BH253" t="str">
            <v>NCM-W02</v>
          </cell>
        </row>
        <row r="254">
          <cell r="A254">
            <v>9002182</v>
          </cell>
          <cell r="B254">
            <v>1</v>
          </cell>
          <cell r="C254" t="str">
            <v>WMC</v>
          </cell>
          <cell r="D254" t="str">
            <v>HEA</v>
          </cell>
          <cell r="E254" t="str">
            <v>R</v>
          </cell>
          <cell r="F254" t="str">
            <v>NSW</v>
          </cell>
          <cell r="G254">
            <v>40003</v>
          </cell>
          <cell r="H254" t="str">
            <v>AFIG</v>
          </cell>
          <cell r="I254">
            <v>912</v>
          </cell>
          <cell r="J254" t="str">
            <v>WIZARD</v>
          </cell>
          <cell r="M254">
            <v>9002182</v>
          </cell>
          <cell r="N254">
            <v>38828</v>
          </cell>
          <cell r="O254">
            <v>3557</v>
          </cell>
          <cell r="P254" t="str">
            <v>JONES C A1</v>
          </cell>
          <cell r="Q254">
            <v>165375</v>
          </cell>
          <cell r="R254">
            <v>0</v>
          </cell>
          <cell r="S254">
            <v>165375</v>
          </cell>
          <cell r="T254">
            <v>300</v>
          </cell>
          <cell r="U254" t="str">
            <v>Committed</v>
          </cell>
          <cell r="V254">
            <v>950</v>
          </cell>
          <cell r="W254" t="str">
            <v>Settlmnt In Progress</v>
          </cell>
          <cell r="X254">
            <v>38882</v>
          </cell>
          <cell r="Y254">
            <v>8.6999999999999993</v>
          </cell>
          <cell r="Z254">
            <v>0</v>
          </cell>
          <cell r="AA254">
            <v>0.49</v>
          </cell>
          <cell r="AB254">
            <v>9.19</v>
          </cell>
          <cell r="AC254">
            <v>1353.31</v>
          </cell>
          <cell r="AD254">
            <v>105</v>
          </cell>
          <cell r="AE254">
            <v>38882</v>
          </cell>
          <cell r="AI254">
            <v>0</v>
          </cell>
          <cell r="AJ254">
            <v>38912</v>
          </cell>
          <cell r="AM254">
            <v>106</v>
          </cell>
          <cell r="AN254">
            <v>6</v>
          </cell>
          <cell r="AO254">
            <v>14</v>
          </cell>
          <cell r="AP254">
            <v>5</v>
          </cell>
          <cell r="AQ254" t="str">
            <v>GADENS    (VIC)</v>
          </cell>
          <cell r="AR254" t="str">
            <v>VIC</v>
          </cell>
          <cell r="AS254" t="str">
            <v>S</v>
          </cell>
          <cell r="AT254" t="str">
            <v>PL</v>
          </cell>
          <cell r="AU254" t="str">
            <v>IT</v>
          </cell>
          <cell r="AV254" t="str">
            <v>SPLITLOAN</v>
          </cell>
          <cell r="AW254" t="str">
            <v>-</v>
          </cell>
          <cell r="AX254">
            <v>30</v>
          </cell>
          <cell r="AY254" t="str">
            <v>DLY</v>
          </cell>
          <cell r="AZ254" t="str">
            <v>N/A</v>
          </cell>
          <cell r="BA254">
            <v>0</v>
          </cell>
          <cell r="BB254">
            <v>0</v>
          </cell>
          <cell r="BC254">
            <v>0</v>
          </cell>
          <cell r="BF254" t="str">
            <v>POO</v>
          </cell>
          <cell r="BG254" t="str">
            <v>HLVR</v>
          </cell>
          <cell r="BH254" t="str">
            <v>NCM-W02</v>
          </cell>
        </row>
        <row r="255">
          <cell r="A255">
            <v>9002289</v>
          </cell>
          <cell r="B255">
            <v>1</v>
          </cell>
          <cell r="C255" t="str">
            <v>WMC</v>
          </cell>
          <cell r="D255" t="str">
            <v>HEA</v>
          </cell>
          <cell r="E255" t="str">
            <v>R</v>
          </cell>
          <cell r="F255" t="str">
            <v>NSW</v>
          </cell>
          <cell r="G255">
            <v>40003</v>
          </cell>
          <cell r="H255" t="str">
            <v>AFIG</v>
          </cell>
          <cell r="I255">
            <v>912</v>
          </cell>
          <cell r="J255" t="str">
            <v>WIZARD</v>
          </cell>
          <cell r="M255">
            <v>9002289</v>
          </cell>
          <cell r="N255">
            <v>38828</v>
          </cell>
          <cell r="O255">
            <v>3732</v>
          </cell>
          <cell r="P255" t="str">
            <v>TIPPING R J</v>
          </cell>
          <cell r="Q255">
            <v>320250</v>
          </cell>
          <cell r="R255">
            <v>0</v>
          </cell>
          <cell r="S255">
            <v>320250</v>
          </cell>
          <cell r="T255">
            <v>300</v>
          </cell>
          <cell r="U255" t="str">
            <v>Committed</v>
          </cell>
          <cell r="V255">
            <v>950</v>
          </cell>
          <cell r="W255" t="str">
            <v>Settlmnt In Progress</v>
          </cell>
          <cell r="X255">
            <v>38882</v>
          </cell>
          <cell r="Y255">
            <v>8.6999999999999993</v>
          </cell>
          <cell r="Z255">
            <v>0</v>
          </cell>
          <cell r="AA255">
            <v>0.49</v>
          </cell>
          <cell r="AB255">
            <v>9.19</v>
          </cell>
          <cell r="AC255">
            <v>2620.71</v>
          </cell>
          <cell r="AD255">
            <v>105</v>
          </cell>
          <cell r="AE255">
            <v>38882</v>
          </cell>
          <cell r="AI255">
            <v>0</v>
          </cell>
          <cell r="AJ255">
            <v>38912</v>
          </cell>
          <cell r="AM255">
            <v>106</v>
          </cell>
          <cell r="AN255">
            <v>6</v>
          </cell>
          <cell r="AO255">
            <v>14</v>
          </cell>
          <cell r="AP255">
            <v>1</v>
          </cell>
          <cell r="AQ255" t="str">
            <v>NLS</v>
          </cell>
          <cell r="AR255" t="str">
            <v>NSW</v>
          </cell>
          <cell r="AS255" t="str">
            <v>S</v>
          </cell>
          <cell r="AT255" t="str">
            <v>PL</v>
          </cell>
          <cell r="AU255" t="str">
            <v>IT</v>
          </cell>
          <cell r="AV255" t="str">
            <v>SPLITLOAN</v>
          </cell>
          <cell r="AW255">
            <v>9002289</v>
          </cell>
          <cell r="AX255">
            <v>30</v>
          </cell>
          <cell r="AY255" t="str">
            <v>DLY</v>
          </cell>
          <cell r="AZ255" t="str">
            <v>N/A</v>
          </cell>
          <cell r="BA255">
            <v>0</v>
          </cell>
          <cell r="BB255">
            <v>0</v>
          </cell>
          <cell r="BC255">
            <v>0</v>
          </cell>
          <cell r="BF255" t="str">
            <v>POO</v>
          </cell>
          <cell r="BG255" t="str">
            <v>HLVR</v>
          </cell>
          <cell r="BH255" t="str">
            <v>NCM-W02</v>
          </cell>
        </row>
        <row r="256">
          <cell r="A256">
            <v>9002312</v>
          </cell>
          <cell r="B256">
            <v>1</v>
          </cell>
          <cell r="C256" t="str">
            <v>WMC</v>
          </cell>
          <cell r="D256" t="str">
            <v>HEA</v>
          </cell>
          <cell r="E256" t="str">
            <v>R</v>
          </cell>
          <cell r="F256" t="str">
            <v>NSW</v>
          </cell>
          <cell r="G256">
            <v>40003</v>
          </cell>
          <cell r="H256" t="str">
            <v>AFIG</v>
          </cell>
          <cell r="I256">
            <v>912</v>
          </cell>
          <cell r="J256" t="str">
            <v>WIZARD</v>
          </cell>
          <cell r="M256">
            <v>9002312</v>
          </cell>
          <cell r="N256">
            <v>38847</v>
          </cell>
          <cell r="O256">
            <v>3772</v>
          </cell>
          <cell r="P256" t="str">
            <v>GAY R L</v>
          </cell>
          <cell r="Q256">
            <v>168000</v>
          </cell>
          <cell r="R256">
            <v>0</v>
          </cell>
          <cell r="S256">
            <v>168000</v>
          </cell>
          <cell r="T256">
            <v>300</v>
          </cell>
          <cell r="U256" t="str">
            <v>Committed</v>
          </cell>
          <cell r="V256">
            <v>950</v>
          </cell>
          <cell r="W256" t="str">
            <v>Settlmnt In Progress</v>
          </cell>
          <cell r="X256">
            <v>38883</v>
          </cell>
          <cell r="Y256">
            <v>8.6999999999999993</v>
          </cell>
          <cell r="Z256">
            <v>0</v>
          </cell>
          <cell r="AA256">
            <v>0.49</v>
          </cell>
          <cell r="AB256">
            <v>9.19</v>
          </cell>
          <cell r="AC256">
            <v>1374.8</v>
          </cell>
          <cell r="AD256">
            <v>105</v>
          </cell>
          <cell r="AE256">
            <v>38883</v>
          </cell>
          <cell r="AI256">
            <v>0</v>
          </cell>
          <cell r="AJ256">
            <v>38913</v>
          </cell>
          <cell r="AM256">
            <v>106</v>
          </cell>
          <cell r="AN256">
            <v>6</v>
          </cell>
          <cell r="AO256">
            <v>15</v>
          </cell>
          <cell r="AP256">
            <v>1</v>
          </cell>
          <cell r="AQ256" t="str">
            <v>NLS</v>
          </cell>
          <cell r="AR256" t="str">
            <v>NSW</v>
          </cell>
          <cell r="AS256" t="str">
            <v>S</v>
          </cell>
          <cell r="AT256" t="str">
            <v>PL</v>
          </cell>
          <cell r="AU256" t="str">
            <v>IT</v>
          </cell>
          <cell r="AV256" t="str">
            <v>SPLITLOAN</v>
          </cell>
          <cell r="AW256">
            <v>9002312</v>
          </cell>
          <cell r="AX256">
            <v>30</v>
          </cell>
          <cell r="AY256" t="str">
            <v>DLY</v>
          </cell>
          <cell r="AZ256" t="str">
            <v>N/A</v>
          </cell>
          <cell r="BA256">
            <v>0</v>
          </cell>
          <cell r="BB256">
            <v>0</v>
          </cell>
          <cell r="BC256">
            <v>0</v>
          </cell>
          <cell r="BF256" t="str">
            <v>POO</v>
          </cell>
          <cell r="BG256" t="str">
            <v>HLVR</v>
          </cell>
          <cell r="BH256" t="str">
            <v>NCM-W02</v>
          </cell>
        </row>
        <row r="257">
          <cell r="A257">
            <v>9002355</v>
          </cell>
          <cell r="B257">
            <v>1</v>
          </cell>
          <cell r="C257" t="str">
            <v>WMC</v>
          </cell>
          <cell r="D257" t="str">
            <v>ELO</v>
          </cell>
          <cell r="E257" t="str">
            <v>W</v>
          </cell>
          <cell r="F257" t="str">
            <v>NSW</v>
          </cell>
          <cell r="G257">
            <v>40000</v>
          </cell>
          <cell r="H257" t="str">
            <v>MOBIUS</v>
          </cell>
          <cell r="I257">
            <v>49000</v>
          </cell>
          <cell r="J257" t="str">
            <v>LAWTEAL</v>
          </cell>
          <cell r="M257">
            <v>9002355</v>
          </cell>
          <cell r="N257">
            <v>38828</v>
          </cell>
          <cell r="O257">
            <v>3832</v>
          </cell>
          <cell r="P257" t="str">
            <v>GRABSCH S M</v>
          </cell>
          <cell r="Q257">
            <v>178750</v>
          </cell>
          <cell r="R257">
            <v>0</v>
          </cell>
          <cell r="S257">
            <v>178750</v>
          </cell>
          <cell r="T257">
            <v>300</v>
          </cell>
          <cell r="U257" t="str">
            <v>Committed</v>
          </cell>
          <cell r="V257">
            <v>950</v>
          </cell>
          <cell r="W257" t="str">
            <v>Settlmnt In Progress</v>
          </cell>
          <cell r="X257">
            <v>38883</v>
          </cell>
          <cell r="Y257">
            <v>8.25</v>
          </cell>
          <cell r="Z257">
            <v>0</v>
          </cell>
          <cell r="AA257">
            <v>1.25</v>
          </cell>
          <cell r="AB257">
            <v>9.5</v>
          </cell>
          <cell r="AC257">
            <v>1415.1</v>
          </cell>
          <cell r="AD257">
            <v>65</v>
          </cell>
          <cell r="AE257">
            <v>38883</v>
          </cell>
          <cell r="AI257">
            <v>0</v>
          </cell>
          <cell r="AJ257">
            <v>38913</v>
          </cell>
          <cell r="AM257">
            <v>106</v>
          </cell>
          <cell r="AN257">
            <v>6</v>
          </cell>
          <cell r="AO257">
            <v>15</v>
          </cell>
          <cell r="AP257">
            <v>7</v>
          </cell>
          <cell r="AQ257" t="str">
            <v>KREMNIZER &amp; CO</v>
          </cell>
          <cell r="AR257" t="str">
            <v>NSW</v>
          </cell>
          <cell r="AS257" t="str">
            <v>S</v>
          </cell>
          <cell r="AT257" t="str">
            <v>PL</v>
          </cell>
          <cell r="AU257" t="str">
            <v>IT</v>
          </cell>
          <cell r="AV257" t="str">
            <v>SPLITLOAN</v>
          </cell>
          <cell r="AW257">
            <v>9002355</v>
          </cell>
          <cell r="AX257">
            <v>1</v>
          </cell>
          <cell r="AY257" t="str">
            <v>DLY</v>
          </cell>
          <cell r="AZ257" t="str">
            <v>N/A</v>
          </cell>
          <cell r="BA257">
            <v>0</v>
          </cell>
          <cell r="BB257">
            <v>0</v>
          </cell>
          <cell r="BC257">
            <v>0</v>
          </cell>
          <cell r="BF257" t="str">
            <v>BIP</v>
          </cell>
          <cell r="BG257" t="str">
            <v>Lawteal Equity Loan</v>
          </cell>
          <cell r="BH257" t="str">
            <v>NCM-W05</v>
          </cell>
        </row>
        <row r="258">
          <cell r="A258">
            <v>9002368</v>
          </cell>
          <cell r="B258">
            <v>1</v>
          </cell>
          <cell r="C258" t="str">
            <v>WMC</v>
          </cell>
          <cell r="D258" t="str">
            <v>NLA</v>
          </cell>
          <cell r="E258" t="str">
            <v>W</v>
          </cell>
          <cell r="F258" t="str">
            <v>VIC</v>
          </cell>
          <cell r="G258">
            <v>40000</v>
          </cell>
          <cell r="H258" t="str">
            <v>MOBIUS</v>
          </cell>
          <cell r="I258">
            <v>40044</v>
          </cell>
          <cell r="J258" t="str">
            <v>COLLINS</v>
          </cell>
          <cell r="M258">
            <v>9002368</v>
          </cell>
          <cell r="N258">
            <v>38813</v>
          </cell>
          <cell r="O258">
            <v>3848</v>
          </cell>
          <cell r="P258" t="str">
            <v>LOTHERINGTON E</v>
          </cell>
          <cell r="Q258">
            <v>711000</v>
          </cell>
          <cell r="R258">
            <v>0</v>
          </cell>
          <cell r="S258">
            <v>711000</v>
          </cell>
          <cell r="T258">
            <v>300</v>
          </cell>
          <cell r="U258" t="str">
            <v>Committed</v>
          </cell>
          <cell r="V258">
            <v>950</v>
          </cell>
          <cell r="W258" t="str">
            <v>Settlmnt In Progress</v>
          </cell>
          <cell r="X258">
            <v>38883</v>
          </cell>
          <cell r="Y258">
            <v>8.09</v>
          </cell>
          <cell r="Z258">
            <v>0</v>
          </cell>
          <cell r="AA258">
            <v>0.85</v>
          </cell>
          <cell r="AB258">
            <v>8.94</v>
          </cell>
          <cell r="AC258">
            <v>5690.2</v>
          </cell>
          <cell r="AD258">
            <v>90</v>
          </cell>
          <cell r="AE258">
            <v>38883</v>
          </cell>
          <cell r="AI258">
            <v>0</v>
          </cell>
          <cell r="AJ258">
            <v>38913</v>
          </cell>
          <cell r="AM258">
            <v>106</v>
          </cell>
          <cell r="AN258">
            <v>6</v>
          </cell>
          <cell r="AO258">
            <v>15</v>
          </cell>
          <cell r="AP258">
            <v>3</v>
          </cell>
          <cell r="AQ258" t="str">
            <v>GADENS    (NSW)</v>
          </cell>
          <cell r="AR258" t="str">
            <v>NSW</v>
          </cell>
          <cell r="AS258" t="str">
            <v>S</v>
          </cell>
          <cell r="AT258" t="str">
            <v>PL</v>
          </cell>
          <cell r="AU258" t="str">
            <v>IT</v>
          </cell>
          <cell r="AV258" t="str">
            <v>SPLITLOAN</v>
          </cell>
          <cell r="AW258">
            <v>9002368</v>
          </cell>
          <cell r="AX258">
            <v>30</v>
          </cell>
          <cell r="AY258" t="str">
            <v>DLY</v>
          </cell>
          <cell r="AZ258" t="str">
            <v>N/A</v>
          </cell>
          <cell r="BA258">
            <v>0</v>
          </cell>
          <cell r="BB258">
            <v>0</v>
          </cell>
          <cell r="BC258">
            <v>0</v>
          </cell>
          <cell r="BF258" t="str">
            <v>PIP</v>
          </cell>
          <cell r="BG258" t="str">
            <v>Near Prime</v>
          </cell>
          <cell r="BH258" t="str">
            <v>NCM-W06</v>
          </cell>
        </row>
        <row r="259">
          <cell r="A259">
            <v>9002414</v>
          </cell>
          <cell r="B259">
            <v>1</v>
          </cell>
          <cell r="C259" t="str">
            <v>WMC</v>
          </cell>
          <cell r="D259" t="str">
            <v>ELO</v>
          </cell>
          <cell r="E259" t="str">
            <v>W</v>
          </cell>
          <cell r="F259" t="str">
            <v>NSW</v>
          </cell>
          <cell r="G259">
            <v>40000</v>
          </cell>
          <cell r="H259" t="str">
            <v>MOBIUS</v>
          </cell>
          <cell r="I259">
            <v>49000</v>
          </cell>
          <cell r="J259" t="str">
            <v>LAWTEAL</v>
          </cell>
          <cell r="M259">
            <v>9002414</v>
          </cell>
          <cell r="N259">
            <v>38842</v>
          </cell>
          <cell r="O259">
            <v>3914</v>
          </cell>
          <cell r="P259" t="str">
            <v>MARTIN W C</v>
          </cell>
          <cell r="Q259">
            <v>148000</v>
          </cell>
          <cell r="R259">
            <v>0</v>
          </cell>
          <cell r="S259">
            <v>148000</v>
          </cell>
          <cell r="T259">
            <v>300</v>
          </cell>
          <cell r="U259" t="str">
            <v>Committed</v>
          </cell>
          <cell r="V259">
            <v>950</v>
          </cell>
          <cell r="W259" t="str">
            <v>Settlmnt In Progress</v>
          </cell>
          <cell r="X259">
            <v>38883</v>
          </cell>
          <cell r="Y259">
            <v>8.25</v>
          </cell>
          <cell r="Z259">
            <v>0</v>
          </cell>
          <cell r="AA259">
            <v>1.75</v>
          </cell>
          <cell r="AB259">
            <v>10</v>
          </cell>
          <cell r="AC259">
            <v>1233.33</v>
          </cell>
          <cell r="AD259">
            <v>64.91</v>
          </cell>
          <cell r="AE259">
            <v>38883</v>
          </cell>
          <cell r="AI259">
            <v>0</v>
          </cell>
          <cell r="AJ259">
            <v>38913</v>
          </cell>
          <cell r="AM259">
            <v>106</v>
          </cell>
          <cell r="AN259">
            <v>6</v>
          </cell>
          <cell r="AO259">
            <v>15</v>
          </cell>
          <cell r="AP259">
            <v>7</v>
          </cell>
          <cell r="AQ259" t="str">
            <v>KREMNIZER &amp; CO</v>
          </cell>
          <cell r="AR259" t="str">
            <v>NSW</v>
          </cell>
          <cell r="AS259" t="str">
            <v>S</v>
          </cell>
          <cell r="AT259" t="str">
            <v>PL</v>
          </cell>
          <cell r="AU259" t="str">
            <v>IT</v>
          </cell>
          <cell r="AV259" t="str">
            <v>SPLITLOAN</v>
          </cell>
          <cell r="AW259">
            <v>9002414</v>
          </cell>
          <cell r="AX259">
            <v>1</v>
          </cell>
          <cell r="AY259" t="str">
            <v>DLY</v>
          </cell>
          <cell r="AZ259" t="str">
            <v>N/A</v>
          </cell>
          <cell r="BA259">
            <v>0</v>
          </cell>
          <cell r="BB259">
            <v>0</v>
          </cell>
          <cell r="BC259">
            <v>0</v>
          </cell>
          <cell r="BF259" t="str">
            <v>BIP</v>
          </cell>
          <cell r="BG259" t="str">
            <v>Lawteal Equity Loan</v>
          </cell>
          <cell r="BH259" t="str">
            <v>NCM-W05</v>
          </cell>
        </row>
        <row r="260">
          <cell r="A260">
            <v>9001982</v>
          </cell>
          <cell r="B260">
            <v>1</v>
          </cell>
          <cell r="C260" t="str">
            <v>WMC</v>
          </cell>
          <cell r="D260" t="str">
            <v>NLA</v>
          </cell>
          <cell r="E260" t="str">
            <v>R</v>
          </cell>
          <cell r="F260" t="str">
            <v>NSW</v>
          </cell>
          <cell r="G260">
            <v>40003</v>
          </cell>
          <cell r="H260" t="str">
            <v>AFIG</v>
          </cell>
          <cell r="I260">
            <v>912</v>
          </cell>
          <cell r="J260" t="str">
            <v>WIZARD</v>
          </cell>
          <cell r="M260">
            <v>9001982</v>
          </cell>
          <cell r="N260">
            <v>38804</v>
          </cell>
          <cell r="O260">
            <v>3249</v>
          </cell>
          <cell r="P260" t="str">
            <v>WF &amp; RM TWOMEY</v>
          </cell>
          <cell r="Q260">
            <v>153900</v>
          </cell>
          <cell r="R260">
            <v>0</v>
          </cell>
          <cell r="S260">
            <v>153900</v>
          </cell>
          <cell r="T260">
            <v>300</v>
          </cell>
          <cell r="U260" t="str">
            <v>Committed</v>
          </cell>
          <cell r="V260">
            <v>950</v>
          </cell>
          <cell r="W260" t="str">
            <v>Settlmnt In Progress</v>
          </cell>
          <cell r="X260">
            <v>38884</v>
          </cell>
          <cell r="Y260">
            <v>8.8000000000000007</v>
          </cell>
          <cell r="Z260">
            <v>1.25</v>
          </cell>
          <cell r="AA260">
            <v>0.8</v>
          </cell>
          <cell r="AB260">
            <v>9.6</v>
          </cell>
          <cell r="AC260">
            <v>1355.33</v>
          </cell>
          <cell r="AD260">
            <v>95</v>
          </cell>
          <cell r="AE260">
            <v>38884</v>
          </cell>
          <cell r="AI260">
            <v>0</v>
          </cell>
          <cell r="AJ260">
            <v>38914</v>
          </cell>
          <cell r="AM260">
            <v>106</v>
          </cell>
          <cell r="AN260">
            <v>6</v>
          </cell>
          <cell r="AO260">
            <v>16</v>
          </cell>
          <cell r="AP260">
            <v>1</v>
          </cell>
          <cell r="AQ260" t="str">
            <v>NLS</v>
          </cell>
          <cell r="AR260" t="str">
            <v>NSW</v>
          </cell>
          <cell r="AS260" t="str">
            <v>S</v>
          </cell>
          <cell r="AT260" t="str">
            <v>PL</v>
          </cell>
          <cell r="AU260" t="str">
            <v>IT</v>
          </cell>
          <cell r="AV260" t="str">
            <v>SPLITLOAN</v>
          </cell>
          <cell r="AW260">
            <v>9001982</v>
          </cell>
          <cell r="AX260">
            <v>25</v>
          </cell>
          <cell r="AY260" t="str">
            <v>DLY</v>
          </cell>
          <cell r="AZ260" t="str">
            <v>N/A</v>
          </cell>
          <cell r="BA260">
            <v>0</v>
          </cell>
          <cell r="BB260">
            <v>0</v>
          </cell>
          <cell r="BC260">
            <v>0</v>
          </cell>
          <cell r="BF260" t="str">
            <v>PIP</v>
          </cell>
          <cell r="BG260" t="str">
            <v>Near Prime</v>
          </cell>
          <cell r="BH260" t="str">
            <v>NCM-W06</v>
          </cell>
        </row>
        <row r="261">
          <cell r="A261">
            <v>9002205</v>
          </cell>
          <cell r="B261">
            <v>1</v>
          </cell>
          <cell r="C261" t="str">
            <v>WMC</v>
          </cell>
          <cell r="D261" t="str">
            <v>HEA</v>
          </cell>
          <cell r="E261" t="str">
            <v>R</v>
          </cell>
          <cell r="F261" t="str">
            <v>NSW</v>
          </cell>
          <cell r="G261">
            <v>40003</v>
          </cell>
          <cell r="H261" t="str">
            <v>AFIG</v>
          </cell>
          <cell r="I261">
            <v>912</v>
          </cell>
          <cell r="J261" t="str">
            <v>WIZARD</v>
          </cell>
          <cell r="M261">
            <v>9002205</v>
          </cell>
          <cell r="N261">
            <v>38805</v>
          </cell>
          <cell r="O261">
            <v>3591</v>
          </cell>
          <cell r="P261" t="str">
            <v>BOAG S J</v>
          </cell>
          <cell r="Q261">
            <v>247000</v>
          </cell>
          <cell r="R261">
            <v>0</v>
          </cell>
          <cell r="S261">
            <v>247000</v>
          </cell>
          <cell r="T261">
            <v>300</v>
          </cell>
          <cell r="U261" t="str">
            <v>Committed</v>
          </cell>
          <cell r="V261">
            <v>950</v>
          </cell>
          <cell r="W261" t="str">
            <v>Settlmnt In Progress</v>
          </cell>
          <cell r="X261">
            <v>38884</v>
          </cell>
          <cell r="Y261">
            <v>8.6999999999999993</v>
          </cell>
          <cell r="Z261">
            <v>0</v>
          </cell>
          <cell r="AA261">
            <v>0.49</v>
          </cell>
          <cell r="AB261">
            <v>9.19</v>
          </cell>
          <cell r="AC261">
            <v>2021.28</v>
          </cell>
          <cell r="AD261">
            <v>104</v>
          </cell>
          <cell r="AE261">
            <v>38884</v>
          </cell>
          <cell r="AI261">
            <v>0</v>
          </cell>
          <cell r="AJ261">
            <v>38914</v>
          </cell>
          <cell r="AM261">
            <v>106</v>
          </cell>
          <cell r="AN261">
            <v>6</v>
          </cell>
          <cell r="AO261">
            <v>16</v>
          </cell>
          <cell r="AP261">
            <v>1</v>
          </cell>
          <cell r="AQ261" t="str">
            <v>NLS</v>
          </cell>
          <cell r="AR261" t="str">
            <v>NSW</v>
          </cell>
          <cell r="AS261" t="str">
            <v>S</v>
          </cell>
          <cell r="AT261" t="str">
            <v>PL</v>
          </cell>
          <cell r="AU261" t="str">
            <v>IT</v>
          </cell>
          <cell r="AV261" t="str">
            <v>SPLITLOAN</v>
          </cell>
          <cell r="AW261">
            <v>9002205</v>
          </cell>
          <cell r="AX261">
            <v>30</v>
          </cell>
          <cell r="AY261" t="str">
            <v>DLY</v>
          </cell>
          <cell r="AZ261" t="str">
            <v>N/A</v>
          </cell>
          <cell r="BA261">
            <v>0</v>
          </cell>
          <cell r="BB261">
            <v>0</v>
          </cell>
          <cell r="BC261">
            <v>0</v>
          </cell>
          <cell r="BF261" t="str">
            <v>POO</v>
          </cell>
          <cell r="BG261" t="str">
            <v>HLVR</v>
          </cell>
          <cell r="BH261" t="str">
            <v>NCM-W02</v>
          </cell>
        </row>
        <row r="262">
          <cell r="A262">
            <v>9002237</v>
          </cell>
          <cell r="B262">
            <v>1</v>
          </cell>
          <cell r="C262" t="str">
            <v>WMC</v>
          </cell>
          <cell r="D262" t="str">
            <v>PAY</v>
          </cell>
          <cell r="E262" t="str">
            <v>R</v>
          </cell>
          <cell r="F262" t="str">
            <v>NSW</v>
          </cell>
          <cell r="G262">
            <v>40003</v>
          </cell>
          <cell r="H262" t="str">
            <v>AFIG</v>
          </cell>
          <cell r="I262">
            <v>912</v>
          </cell>
          <cell r="J262" t="str">
            <v>WIZARD</v>
          </cell>
          <cell r="M262">
            <v>9002237</v>
          </cell>
          <cell r="N262">
            <v>38842</v>
          </cell>
          <cell r="O262">
            <v>3642</v>
          </cell>
          <cell r="P262" t="str">
            <v>DOS SANTOS B M</v>
          </cell>
          <cell r="Q262">
            <v>347490</v>
          </cell>
          <cell r="R262">
            <v>0</v>
          </cell>
          <cell r="S262">
            <v>347490</v>
          </cell>
          <cell r="T262">
            <v>300</v>
          </cell>
          <cell r="U262" t="str">
            <v>Committed</v>
          </cell>
          <cell r="V262">
            <v>950</v>
          </cell>
          <cell r="W262" t="str">
            <v>Settlmnt In Progress</v>
          </cell>
          <cell r="X262">
            <v>38884</v>
          </cell>
          <cell r="Y262">
            <v>7.55</v>
          </cell>
          <cell r="Z262">
            <v>0</v>
          </cell>
          <cell r="AA262">
            <v>0.49</v>
          </cell>
          <cell r="AB262">
            <v>8.0399999999999991</v>
          </cell>
          <cell r="AC262">
            <v>2559.4499999999998</v>
          </cell>
          <cell r="AD262">
            <v>100</v>
          </cell>
          <cell r="AE262">
            <v>38884</v>
          </cell>
          <cell r="AI262">
            <v>0</v>
          </cell>
          <cell r="AJ262">
            <v>38914</v>
          </cell>
          <cell r="AM262">
            <v>106</v>
          </cell>
          <cell r="AN262">
            <v>6</v>
          </cell>
          <cell r="AO262">
            <v>16</v>
          </cell>
          <cell r="AP262">
            <v>1</v>
          </cell>
          <cell r="AQ262" t="str">
            <v>NLS</v>
          </cell>
          <cell r="AR262" t="str">
            <v>NSW</v>
          </cell>
          <cell r="AS262" t="str">
            <v>S</v>
          </cell>
          <cell r="AT262" t="str">
            <v>PL</v>
          </cell>
          <cell r="AU262" t="str">
            <v>IT</v>
          </cell>
          <cell r="AV262" t="str">
            <v>SPLITLOAN</v>
          </cell>
          <cell r="AW262" t="str">
            <v>-</v>
          </cell>
          <cell r="AX262">
            <v>30</v>
          </cell>
          <cell r="AY262" t="str">
            <v>DLY</v>
          </cell>
          <cell r="AZ262" t="str">
            <v>N/A</v>
          </cell>
          <cell r="BA262">
            <v>0</v>
          </cell>
          <cell r="BB262">
            <v>0</v>
          </cell>
          <cell r="BC262">
            <v>0</v>
          </cell>
          <cell r="BF262" t="str">
            <v>POO</v>
          </cell>
          <cell r="BG262" t="str">
            <v>HLVR</v>
          </cell>
          <cell r="BH262" t="str">
            <v>NCM-W02</v>
          </cell>
        </row>
        <row r="263">
          <cell r="A263">
            <v>9002375</v>
          </cell>
          <cell r="B263">
            <v>1</v>
          </cell>
          <cell r="C263" t="str">
            <v>WMC</v>
          </cell>
          <cell r="D263" t="str">
            <v>PAY</v>
          </cell>
          <cell r="E263" t="str">
            <v>R</v>
          </cell>
          <cell r="F263" t="str">
            <v>NSW</v>
          </cell>
          <cell r="G263">
            <v>40003</v>
          </cell>
          <cell r="H263" t="str">
            <v>AFIG</v>
          </cell>
          <cell r="I263">
            <v>912</v>
          </cell>
          <cell r="J263" t="str">
            <v>WIZARD</v>
          </cell>
          <cell r="M263">
            <v>9002375</v>
          </cell>
          <cell r="N263">
            <v>38860</v>
          </cell>
          <cell r="O263">
            <v>3857</v>
          </cell>
          <cell r="P263" t="str">
            <v>BURTON K</v>
          </cell>
          <cell r="Q263">
            <v>250000</v>
          </cell>
          <cell r="R263">
            <v>0</v>
          </cell>
          <cell r="S263">
            <v>250000</v>
          </cell>
          <cell r="T263">
            <v>300</v>
          </cell>
          <cell r="U263" t="str">
            <v>Committed</v>
          </cell>
          <cell r="V263">
            <v>950</v>
          </cell>
          <cell r="W263" t="str">
            <v>Settlmnt In Progress</v>
          </cell>
          <cell r="X263">
            <v>38884</v>
          </cell>
          <cell r="Y263">
            <v>7.55</v>
          </cell>
          <cell r="Z263">
            <v>0</v>
          </cell>
          <cell r="AA263">
            <v>0.49</v>
          </cell>
          <cell r="AB263">
            <v>8.0399999999999991</v>
          </cell>
          <cell r="AC263">
            <v>2394.91</v>
          </cell>
          <cell r="AD263">
            <v>100</v>
          </cell>
          <cell r="AE263">
            <v>38884</v>
          </cell>
          <cell r="AI263">
            <v>0</v>
          </cell>
          <cell r="AJ263">
            <v>38914</v>
          </cell>
          <cell r="AM263">
            <v>106</v>
          </cell>
          <cell r="AN263">
            <v>6</v>
          </cell>
          <cell r="AO263">
            <v>16</v>
          </cell>
          <cell r="AP263">
            <v>1</v>
          </cell>
          <cell r="AQ263" t="str">
            <v>NLS</v>
          </cell>
          <cell r="AR263" t="str">
            <v>NSW</v>
          </cell>
          <cell r="AS263" t="str">
            <v>S</v>
          </cell>
          <cell r="AT263" t="str">
            <v>PL</v>
          </cell>
          <cell r="AU263" t="str">
            <v>IT</v>
          </cell>
          <cell r="AV263" t="str">
            <v>SPLITLOAN</v>
          </cell>
          <cell r="AW263">
            <v>9002375</v>
          </cell>
          <cell r="AX263">
            <v>15</v>
          </cell>
          <cell r="AY263" t="str">
            <v>DLY</v>
          </cell>
          <cell r="AZ263" t="str">
            <v>N/A</v>
          </cell>
          <cell r="BA263">
            <v>0</v>
          </cell>
          <cell r="BB263">
            <v>0</v>
          </cell>
          <cell r="BC263">
            <v>0</v>
          </cell>
          <cell r="BF263" t="str">
            <v>POO</v>
          </cell>
          <cell r="BG263" t="str">
            <v>HLVR</v>
          </cell>
          <cell r="BH263" t="str">
            <v>NCM-W02</v>
          </cell>
        </row>
        <row r="264">
          <cell r="A264">
            <v>9002179</v>
          </cell>
          <cell r="B264">
            <v>1</v>
          </cell>
          <cell r="C264" t="str">
            <v>WMC</v>
          </cell>
          <cell r="D264" t="str">
            <v>ELO</v>
          </cell>
          <cell r="E264" t="str">
            <v>W</v>
          </cell>
          <cell r="F264" t="str">
            <v>NSW</v>
          </cell>
          <cell r="G264">
            <v>40000</v>
          </cell>
          <cell r="H264" t="str">
            <v>MOBIUS</v>
          </cell>
          <cell r="I264">
            <v>49000</v>
          </cell>
          <cell r="J264" t="str">
            <v>LAWTEAL</v>
          </cell>
          <cell r="M264">
            <v>9002179</v>
          </cell>
          <cell r="N264">
            <v>38849</v>
          </cell>
          <cell r="O264">
            <v>3550</v>
          </cell>
          <cell r="P264" t="str">
            <v>ALLMAN J G</v>
          </cell>
          <cell r="Q264">
            <v>756000</v>
          </cell>
          <cell r="R264">
            <v>0</v>
          </cell>
          <cell r="S264">
            <v>756000</v>
          </cell>
          <cell r="T264">
            <v>300</v>
          </cell>
          <cell r="U264" t="str">
            <v>Committed</v>
          </cell>
          <cell r="V264">
            <v>960</v>
          </cell>
          <cell r="W264" t="str">
            <v>Settlement Postponed</v>
          </cell>
          <cell r="X264">
            <v>38807</v>
          </cell>
          <cell r="Y264">
            <v>8</v>
          </cell>
          <cell r="Z264">
            <v>0</v>
          </cell>
          <cell r="AA264">
            <v>1.75</v>
          </cell>
          <cell r="AB264">
            <v>9.75</v>
          </cell>
          <cell r="AC264">
            <v>6142.5</v>
          </cell>
          <cell r="AD264">
            <v>70</v>
          </cell>
          <cell r="AE264">
            <v>38803</v>
          </cell>
          <cell r="AI264">
            <v>0</v>
          </cell>
          <cell r="AJ264">
            <v>38834</v>
          </cell>
          <cell r="AM264">
            <v>106</v>
          </cell>
          <cell r="AN264">
            <v>3</v>
          </cell>
          <cell r="AO264">
            <v>27</v>
          </cell>
          <cell r="AP264">
            <v>7</v>
          </cell>
          <cell r="AQ264" t="str">
            <v>KREMNIZER &amp; CO</v>
          </cell>
          <cell r="AR264" t="str">
            <v>NSW</v>
          </cell>
          <cell r="AS264" t="str">
            <v>S</v>
          </cell>
          <cell r="AT264" t="str">
            <v>PL</v>
          </cell>
          <cell r="AU264" t="str">
            <v>IT</v>
          </cell>
          <cell r="AV264" t="str">
            <v>SPLITLOAN</v>
          </cell>
          <cell r="AW264" t="str">
            <v>-</v>
          </cell>
          <cell r="AX264">
            <v>1</v>
          </cell>
          <cell r="AY264" t="str">
            <v>DLY</v>
          </cell>
          <cell r="AZ264" t="str">
            <v>N/A</v>
          </cell>
          <cell r="BA264">
            <v>0</v>
          </cell>
          <cell r="BB264">
            <v>0</v>
          </cell>
          <cell r="BC264">
            <v>0</v>
          </cell>
          <cell r="BF264" t="str">
            <v>BIP</v>
          </cell>
          <cell r="BG264" t="str">
            <v>Lawteal Equity Loan</v>
          </cell>
          <cell r="BH264" t="str">
            <v>NCM-W05</v>
          </cell>
        </row>
        <row r="265">
          <cell r="A265">
            <v>9002355</v>
          </cell>
          <cell r="B265">
            <v>1</v>
          </cell>
          <cell r="C265" t="str">
            <v>WMC</v>
          </cell>
          <cell r="D265" t="str">
            <v>ELO</v>
          </cell>
          <cell r="E265" t="str">
            <v>W</v>
          </cell>
          <cell r="F265" t="str">
            <v>NSW</v>
          </cell>
          <cell r="G265">
            <v>40000</v>
          </cell>
          <cell r="H265" t="str">
            <v>MOBIUS</v>
          </cell>
          <cell r="I265">
            <v>49000</v>
          </cell>
          <cell r="J265" t="str">
            <v>LAWTEAL</v>
          </cell>
          <cell r="M265">
            <v>9002355</v>
          </cell>
          <cell r="N265">
            <v>38848</v>
          </cell>
          <cell r="O265">
            <v>3832</v>
          </cell>
          <cell r="P265" t="str">
            <v>GRABSCH S M</v>
          </cell>
          <cell r="Q265">
            <v>178750</v>
          </cell>
          <cell r="R265">
            <v>0</v>
          </cell>
          <cell r="S265">
            <v>178750</v>
          </cell>
          <cell r="T265">
            <v>300</v>
          </cell>
          <cell r="U265" t="str">
            <v>Committed</v>
          </cell>
          <cell r="V265">
            <v>950</v>
          </cell>
          <cell r="W265" t="str">
            <v>Settlmnt In Progress</v>
          </cell>
          <cell r="X265">
            <v>38883</v>
          </cell>
          <cell r="Y265">
            <v>8.25</v>
          </cell>
          <cell r="Z265">
            <v>0</v>
          </cell>
          <cell r="AA265">
            <v>1.25</v>
          </cell>
          <cell r="AB265">
            <v>9.5</v>
          </cell>
          <cell r="AC265">
            <v>1415.1</v>
          </cell>
          <cell r="AD265">
            <v>65</v>
          </cell>
          <cell r="AE265">
            <v>38883</v>
          </cell>
          <cell r="AI265">
            <v>0</v>
          </cell>
          <cell r="AJ265">
            <v>38913</v>
          </cell>
          <cell r="AM265">
            <v>106</v>
          </cell>
          <cell r="AN265">
            <v>6</v>
          </cell>
          <cell r="AO265">
            <v>15</v>
          </cell>
          <cell r="AP265">
            <v>7</v>
          </cell>
          <cell r="AQ265" t="str">
            <v>KREMNIZER &amp; CO</v>
          </cell>
          <cell r="AR265" t="str">
            <v>NSW</v>
          </cell>
          <cell r="AS265" t="str">
            <v>S</v>
          </cell>
          <cell r="AT265" t="str">
            <v>PL</v>
          </cell>
          <cell r="AU265" t="str">
            <v>IT</v>
          </cell>
          <cell r="AV265" t="str">
            <v>SPLITLOAN</v>
          </cell>
          <cell r="AW265">
            <v>9002355</v>
          </cell>
          <cell r="AX265">
            <v>1</v>
          </cell>
          <cell r="AY265" t="str">
            <v>DLY</v>
          </cell>
          <cell r="AZ265" t="str">
            <v>N/A</v>
          </cell>
          <cell r="BA265">
            <v>0</v>
          </cell>
          <cell r="BB265">
            <v>0</v>
          </cell>
          <cell r="BC265">
            <v>0</v>
          </cell>
          <cell r="BF265" t="str">
            <v>BIP</v>
          </cell>
          <cell r="BG265" t="str">
            <v>Lawteal Equity Loan</v>
          </cell>
          <cell r="BH265" t="str">
            <v>NCM-W05</v>
          </cell>
        </row>
        <row r="266">
          <cell r="A266">
            <v>9002368</v>
          </cell>
          <cell r="B266">
            <v>1</v>
          </cell>
          <cell r="C266" t="str">
            <v>WMC</v>
          </cell>
          <cell r="D266" t="str">
            <v>NLA</v>
          </cell>
          <cell r="E266" t="str">
            <v>W</v>
          </cell>
          <cell r="F266" t="str">
            <v>VIC</v>
          </cell>
          <cell r="G266">
            <v>40000</v>
          </cell>
          <cell r="H266" t="str">
            <v>MOBIUS</v>
          </cell>
          <cell r="I266">
            <v>40044</v>
          </cell>
          <cell r="J266" t="str">
            <v>COLLINS</v>
          </cell>
          <cell r="M266">
            <v>9002368</v>
          </cell>
          <cell r="N266">
            <v>38657</v>
          </cell>
          <cell r="O266">
            <v>3848</v>
          </cell>
          <cell r="P266" t="str">
            <v>LOTHERINGTON E</v>
          </cell>
          <cell r="Q266">
            <v>711000</v>
          </cell>
          <cell r="R266">
            <v>0</v>
          </cell>
          <cell r="S266">
            <v>711000</v>
          </cell>
          <cell r="T266">
            <v>300</v>
          </cell>
          <cell r="U266" t="str">
            <v>Committed</v>
          </cell>
          <cell r="V266">
            <v>950</v>
          </cell>
          <cell r="W266" t="str">
            <v>Settlmnt In Progress</v>
          </cell>
          <cell r="X266">
            <v>38883</v>
          </cell>
          <cell r="Y266">
            <v>8.09</v>
          </cell>
          <cell r="Z266">
            <v>0</v>
          </cell>
          <cell r="AA266">
            <v>0.85</v>
          </cell>
          <cell r="AB266">
            <v>8.94</v>
          </cell>
          <cell r="AC266">
            <v>5690.2</v>
          </cell>
          <cell r="AD266">
            <v>90</v>
          </cell>
          <cell r="AE266">
            <v>38883</v>
          </cell>
          <cell r="AI266">
            <v>0</v>
          </cell>
          <cell r="AJ266">
            <v>38913</v>
          </cell>
          <cell r="AM266">
            <v>106</v>
          </cell>
          <cell r="AN266">
            <v>6</v>
          </cell>
          <cell r="AO266">
            <v>15</v>
          </cell>
          <cell r="AP266">
            <v>3</v>
          </cell>
          <cell r="AQ266" t="str">
            <v>GADENS    (NSW)</v>
          </cell>
          <cell r="AR266" t="str">
            <v>NSW</v>
          </cell>
          <cell r="AS266" t="str">
            <v>S</v>
          </cell>
          <cell r="AT266" t="str">
            <v>PL</v>
          </cell>
          <cell r="AU266" t="str">
            <v>IT</v>
          </cell>
          <cell r="AV266" t="str">
            <v>SPLITLOAN</v>
          </cell>
          <cell r="AW266">
            <v>9002368</v>
          </cell>
          <cell r="AX266">
            <v>30</v>
          </cell>
          <cell r="AY266" t="str">
            <v>DLY</v>
          </cell>
          <cell r="AZ266" t="str">
            <v>N/A</v>
          </cell>
          <cell r="BA266">
            <v>0</v>
          </cell>
          <cell r="BB266">
            <v>0</v>
          </cell>
          <cell r="BC266">
            <v>0</v>
          </cell>
          <cell r="BF266" t="str">
            <v>PIP</v>
          </cell>
          <cell r="BG266" t="str">
            <v>Near Prime</v>
          </cell>
          <cell r="BH266" t="str">
            <v>NCM-W06</v>
          </cell>
        </row>
        <row r="267">
          <cell r="A267">
            <v>9002414</v>
          </cell>
          <cell r="B267">
            <v>1</v>
          </cell>
          <cell r="D267" t="str">
            <v>ELO</v>
          </cell>
          <cell r="E267" t="str">
            <v>W</v>
          </cell>
          <cell r="F267" t="str">
            <v>NSW</v>
          </cell>
          <cell r="G267">
            <v>40000</v>
          </cell>
          <cell r="H267" t="str">
            <v>MOBIUS</v>
          </cell>
          <cell r="I267">
            <v>49000</v>
          </cell>
          <cell r="J267" t="str">
            <v>LAWTEAL</v>
          </cell>
          <cell r="M267">
            <v>9002414</v>
          </cell>
          <cell r="N267">
            <v>38708</v>
          </cell>
          <cell r="O267">
            <v>3914</v>
          </cell>
          <cell r="P267" t="str">
            <v>MARTIN W C</v>
          </cell>
          <cell r="Q267">
            <v>148000</v>
          </cell>
          <cell r="R267">
            <v>0</v>
          </cell>
          <cell r="S267">
            <v>148000</v>
          </cell>
          <cell r="T267">
            <v>300</v>
          </cell>
          <cell r="U267" t="str">
            <v>Committed</v>
          </cell>
          <cell r="V267">
            <v>950</v>
          </cell>
          <cell r="W267" t="str">
            <v>Settlmnt In Progress</v>
          </cell>
          <cell r="X267">
            <v>38883</v>
          </cell>
          <cell r="Y267">
            <v>8.25</v>
          </cell>
          <cell r="Z267">
            <v>0</v>
          </cell>
          <cell r="AA267">
            <v>1.75</v>
          </cell>
          <cell r="AB267">
            <v>10</v>
          </cell>
          <cell r="AC267">
            <v>1233.33</v>
          </cell>
          <cell r="AD267">
            <v>64.91</v>
          </cell>
          <cell r="AE267">
            <v>38883</v>
          </cell>
          <cell r="AI267">
            <v>0</v>
          </cell>
          <cell r="AJ267">
            <v>38913</v>
          </cell>
          <cell r="AM267">
            <v>106</v>
          </cell>
          <cell r="AN267">
            <v>6</v>
          </cell>
          <cell r="AO267">
            <v>15</v>
          </cell>
          <cell r="AP267">
            <v>7</v>
          </cell>
          <cell r="AQ267" t="str">
            <v>KREMNIZER &amp; CO</v>
          </cell>
          <cell r="AR267" t="str">
            <v>NSW</v>
          </cell>
          <cell r="AS267" t="str">
            <v>S</v>
          </cell>
          <cell r="AT267" t="str">
            <v>PL</v>
          </cell>
          <cell r="AU267" t="str">
            <v>IT</v>
          </cell>
          <cell r="AV267" t="str">
            <v>SPLITLOAN</v>
          </cell>
          <cell r="AW267">
            <v>9002414</v>
          </cell>
          <cell r="AX267">
            <v>1</v>
          </cell>
          <cell r="AY267" t="str">
            <v>DLY</v>
          </cell>
          <cell r="AZ267" t="str">
            <v>N/A</v>
          </cell>
          <cell r="BA267">
            <v>0</v>
          </cell>
          <cell r="BB267">
            <v>0</v>
          </cell>
          <cell r="BC267">
            <v>0</v>
          </cell>
          <cell r="BF267" t="str">
            <v>BIP</v>
          </cell>
          <cell r="BG267" t="str">
            <v>Lawteal Equity Loan</v>
          </cell>
          <cell r="BH267" t="str">
            <v>NCM-W05</v>
          </cell>
        </row>
        <row r="268">
          <cell r="A268">
            <v>9002179</v>
          </cell>
          <cell r="B268">
            <v>1</v>
          </cell>
          <cell r="C268" t="str">
            <v>WMC</v>
          </cell>
          <cell r="D268" t="str">
            <v>ELO</v>
          </cell>
          <cell r="E268" t="str">
            <v>W</v>
          </cell>
          <cell r="F268" t="str">
            <v>NSW</v>
          </cell>
          <cell r="G268">
            <v>40000</v>
          </cell>
          <cell r="H268" t="str">
            <v>MOBIUS</v>
          </cell>
          <cell r="I268">
            <v>49000</v>
          </cell>
          <cell r="J268" t="str">
            <v>LAWTEAL</v>
          </cell>
          <cell r="M268">
            <v>9002179</v>
          </cell>
          <cell r="N268">
            <v>38804</v>
          </cell>
          <cell r="O268">
            <v>3550</v>
          </cell>
          <cell r="P268" t="str">
            <v>ALLMAN J G</v>
          </cell>
          <cell r="Q268">
            <v>756000</v>
          </cell>
          <cell r="R268">
            <v>0</v>
          </cell>
          <cell r="S268">
            <v>756000</v>
          </cell>
          <cell r="T268">
            <v>300</v>
          </cell>
          <cell r="U268" t="str">
            <v>Committed</v>
          </cell>
          <cell r="V268">
            <v>960</v>
          </cell>
          <cell r="W268" t="str">
            <v>Settlement Postponed</v>
          </cell>
          <cell r="X268">
            <v>38807</v>
          </cell>
          <cell r="Y268">
            <v>8</v>
          </cell>
          <cell r="Z268">
            <v>0</v>
          </cell>
          <cell r="AA268">
            <v>1.75</v>
          </cell>
          <cell r="AB268">
            <v>9.75</v>
          </cell>
          <cell r="AC268">
            <v>6142.5</v>
          </cell>
          <cell r="AD268">
            <v>70</v>
          </cell>
          <cell r="AE268">
            <v>38803</v>
          </cell>
          <cell r="AI268">
            <v>0</v>
          </cell>
          <cell r="AJ268">
            <v>38834</v>
          </cell>
          <cell r="AM268">
            <v>106</v>
          </cell>
          <cell r="AN268">
            <v>3</v>
          </cell>
          <cell r="AO268">
            <v>27</v>
          </cell>
          <cell r="AP268">
            <v>7</v>
          </cell>
          <cell r="AQ268" t="str">
            <v>KREMNIZER &amp; CO</v>
          </cell>
          <cell r="AR268" t="str">
            <v>NSW</v>
          </cell>
          <cell r="AS268" t="str">
            <v>S</v>
          </cell>
          <cell r="AT268" t="str">
            <v>PL</v>
          </cell>
          <cell r="AU268" t="str">
            <v>IT</v>
          </cell>
          <cell r="AV268" t="str">
            <v>SPLITLOAN</v>
          </cell>
          <cell r="AW268" t="str">
            <v>-</v>
          </cell>
          <cell r="AX268">
            <v>1</v>
          </cell>
          <cell r="AY268" t="str">
            <v>DLY</v>
          </cell>
          <cell r="AZ268" t="str">
            <v>N/A</v>
          </cell>
          <cell r="BA268">
            <v>0</v>
          </cell>
          <cell r="BB268">
            <v>0</v>
          </cell>
          <cell r="BC268">
            <v>0</v>
          </cell>
          <cell r="BF268" t="str">
            <v>BIP</v>
          </cell>
          <cell r="BG268" t="str">
            <v>Lawteal Equity Loan</v>
          </cell>
          <cell r="BH268" t="str">
            <v>NCM-W05</v>
          </cell>
        </row>
        <row r="269">
          <cell r="A269">
            <v>9002310</v>
          </cell>
          <cell r="B269">
            <v>1</v>
          </cell>
          <cell r="C269" t="str">
            <v>WMC</v>
          </cell>
          <cell r="D269" t="str">
            <v>HEA</v>
          </cell>
          <cell r="E269" t="str">
            <v>W</v>
          </cell>
          <cell r="F269" t="str">
            <v>NSW</v>
          </cell>
          <cell r="G269">
            <v>40000</v>
          </cell>
          <cell r="H269" t="str">
            <v>MOBIUS</v>
          </cell>
          <cell r="I269">
            <v>40067</v>
          </cell>
          <cell r="J269" t="str">
            <v>MORT ORIG GROUP</v>
          </cell>
          <cell r="M269">
            <v>9002310</v>
          </cell>
          <cell r="N269">
            <v>38741</v>
          </cell>
          <cell r="O269">
            <v>3770</v>
          </cell>
          <cell r="P269" t="str">
            <v>CUMMINGS F W</v>
          </cell>
          <cell r="Q269">
            <v>225750</v>
          </cell>
          <cell r="R269">
            <v>0</v>
          </cell>
          <cell r="S269">
            <v>225750</v>
          </cell>
          <cell r="T269">
            <v>300</v>
          </cell>
          <cell r="U269" t="str">
            <v>Committed</v>
          </cell>
          <cell r="V269">
            <v>960</v>
          </cell>
          <cell r="W269" t="str">
            <v>Settlement Postponed</v>
          </cell>
          <cell r="X269">
            <v>38882</v>
          </cell>
          <cell r="Y269">
            <v>7.34</v>
          </cell>
          <cell r="Z269">
            <v>0</v>
          </cell>
          <cell r="AA269">
            <v>2.16</v>
          </cell>
          <cell r="AB269">
            <v>9.5</v>
          </cell>
          <cell r="AC269">
            <v>1898.23</v>
          </cell>
          <cell r="AD269">
            <v>105</v>
          </cell>
          <cell r="AE269">
            <v>38883</v>
          </cell>
          <cell r="AI269">
            <v>0</v>
          </cell>
          <cell r="AJ269">
            <v>38913</v>
          </cell>
          <cell r="AM269">
            <v>106</v>
          </cell>
          <cell r="AN269">
            <v>6</v>
          </cell>
          <cell r="AO269">
            <v>15</v>
          </cell>
          <cell r="AP269">
            <v>5</v>
          </cell>
          <cell r="AQ269" t="str">
            <v>GADENS    (VIC)</v>
          </cell>
          <cell r="AR269" t="str">
            <v>VIC</v>
          </cell>
          <cell r="AS269" t="str">
            <v>S</v>
          </cell>
          <cell r="AT269" t="str">
            <v>PL</v>
          </cell>
          <cell r="AU269" t="str">
            <v>IT</v>
          </cell>
          <cell r="AV269" t="str">
            <v>SPLITLOAN</v>
          </cell>
          <cell r="AW269" t="str">
            <v>-</v>
          </cell>
          <cell r="AX269">
            <v>30</v>
          </cell>
          <cell r="AY269" t="str">
            <v>DLY</v>
          </cell>
          <cell r="AZ269" t="str">
            <v>N/A</v>
          </cell>
          <cell r="BA269">
            <v>0</v>
          </cell>
          <cell r="BB269">
            <v>0</v>
          </cell>
          <cell r="BC269">
            <v>0</v>
          </cell>
          <cell r="BF269" t="str">
            <v>POO</v>
          </cell>
          <cell r="BG269" t="str">
            <v>HLVR</v>
          </cell>
          <cell r="BH269" t="str">
            <v>NCM-W02</v>
          </cell>
        </row>
        <row r="270">
          <cell r="A270">
            <v>9002310</v>
          </cell>
          <cell r="B270">
            <v>1</v>
          </cell>
          <cell r="D270" t="str">
            <v>HEA</v>
          </cell>
          <cell r="E270" t="str">
            <v>W</v>
          </cell>
          <cell r="F270" t="str">
            <v>NSW</v>
          </cell>
          <cell r="G270">
            <v>40000</v>
          </cell>
          <cell r="H270" t="str">
            <v>MOBIUS</v>
          </cell>
          <cell r="I270">
            <v>40067</v>
          </cell>
          <cell r="J270" t="str">
            <v>MORT ORIG GROUP</v>
          </cell>
          <cell r="M270">
            <v>9002310</v>
          </cell>
          <cell r="N270">
            <v>38778</v>
          </cell>
          <cell r="O270">
            <v>3770</v>
          </cell>
          <cell r="P270" t="str">
            <v>CUMMINGS F W</v>
          </cell>
          <cell r="Q270">
            <v>225750</v>
          </cell>
          <cell r="R270">
            <v>0</v>
          </cell>
          <cell r="S270">
            <v>225750</v>
          </cell>
          <cell r="T270">
            <v>300</v>
          </cell>
          <cell r="U270" t="str">
            <v>Committed</v>
          </cell>
          <cell r="V270">
            <v>960</v>
          </cell>
          <cell r="W270" t="str">
            <v>Settlement Postponed</v>
          </cell>
          <cell r="X270">
            <v>38882</v>
          </cell>
          <cell r="Y270">
            <v>7.34</v>
          </cell>
          <cell r="Z270">
            <v>0</v>
          </cell>
          <cell r="AA270">
            <v>2.16</v>
          </cell>
          <cell r="AB270">
            <v>9.5</v>
          </cell>
          <cell r="AC270">
            <v>1898.23</v>
          </cell>
          <cell r="AD270">
            <v>105</v>
          </cell>
          <cell r="AE270">
            <v>38883</v>
          </cell>
          <cell r="AI270">
            <v>0</v>
          </cell>
          <cell r="AJ270">
            <v>38913</v>
          </cell>
          <cell r="AM270">
            <v>106</v>
          </cell>
          <cell r="AN270">
            <v>6</v>
          </cell>
          <cell r="AO270">
            <v>15</v>
          </cell>
          <cell r="AP270">
            <v>5</v>
          </cell>
          <cell r="AQ270" t="str">
            <v>GADENS    (VIC)</v>
          </cell>
          <cell r="AR270" t="str">
            <v>VIC</v>
          </cell>
          <cell r="AS270" t="str">
            <v>S</v>
          </cell>
          <cell r="AT270" t="str">
            <v>PL</v>
          </cell>
          <cell r="AU270" t="str">
            <v>IT</v>
          </cell>
          <cell r="AV270" t="str">
            <v>SPLITLOAN</v>
          </cell>
          <cell r="AW270" t="str">
            <v>-</v>
          </cell>
          <cell r="AX270">
            <v>30</v>
          </cell>
          <cell r="AY270" t="str">
            <v>DLY</v>
          </cell>
          <cell r="AZ270" t="str">
            <v>N/A</v>
          </cell>
          <cell r="BA270">
            <v>0</v>
          </cell>
          <cell r="BB270">
            <v>0</v>
          </cell>
          <cell r="BC270">
            <v>0</v>
          </cell>
          <cell r="BF270" t="str">
            <v>POO</v>
          </cell>
          <cell r="BG270" t="str">
            <v>HLVR</v>
          </cell>
          <cell r="BH270" t="str">
            <v>NCM-W02</v>
          </cell>
        </row>
        <row r="271">
          <cell r="A271">
            <v>9001911</v>
          </cell>
          <cell r="B271">
            <v>1</v>
          </cell>
          <cell r="C271" t="str">
            <v>WMC</v>
          </cell>
          <cell r="D271" t="str">
            <v>HEA</v>
          </cell>
          <cell r="E271" t="str">
            <v>R</v>
          </cell>
          <cell r="F271" t="str">
            <v>NSW</v>
          </cell>
          <cell r="G271">
            <v>40003</v>
          </cell>
          <cell r="H271" t="str">
            <v>AFIG</v>
          </cell>
          <cell r="I271">
            <v>912</v>
          </cell>
          <cell r="J271" t="str">
            <v>WIZARD</v>
          </cell>
          <cell r="M271">
            <v>9001911</v>
          </cell>
          <cell r="N271">
            <v>38741</v>
          </cell>
          <cell r="O271">
            <v>3123</v>
          </cell>
          <cell r="P271" t="str">
            <v>SIMON L J</v>
          </cell>
          <cell r="Q271">
            <v>262500</v>
          </cell>
          <cell r="R271">
            <v>0</v>
          </cell>
          <cell r="S271">
            <v>262500</v>
          </cell>
          <cell r="T271">
            <v>300</v>
          </cell>
          <cell r="U271" t="str">
            <v>Committed</v>
          </cell>
          <cell r="V271">
            <v>950</v>
          </cell>
          <cell r="W271" t="str">
            <v>Settlmnt In Progress</v>
          </cell>
          <cell r="X271">
            <v>38870</v>
          </cell>
          <cell r="Y271">
            <v>8.6999999999999993</v>
          </cell>
          <cell r="Z271">
            <v>0</v>
          </cell>
          <cell r="AA271">
            <v>0.49</v>
          </cell>
          <cell r="AB271">
            <v>9.19</v>
          </cell>
          <cell r="AC271">
            <v>2148.12</v>
          </cell>
          <cell r="AD271">
            <v>105</v>
          </cell>
          <cell r="AE271">
            <v>38870</v>
          </cell>
          <cell r="AI271">
            <v>0</v>
          </cell>
          <cell r="AJ271">
            <v>38900</v>
          </cell>
          <cell r="AM271">
            <v>106</v>
          </cell>
          <cell r="AN271">
            <v>6</v>
          </cell>
          <cell r="AO271">
            <v>2</v>
          </cell>
          <cell r="AP271">
            <v>1</v>
          </cell>
          <cell r="AQ271" t="str">
            <v>NLS</v>
          </cell>
          <cell r="AR271" t="str">
            <v>NSW</v>
          </cell>
          <cell r="AS271" t="str">
            <v>S</v>
          </cell>
          <cell r="AT271" t="str">
            <v>PL</v>
          </cell>
          <cell r="AU271" t="str">
            <v>IT</v>
          </cell>
          <cell r="AV271" t="str">
            <v>SPLITLOAN</v>
          </cell>
          <cell r="AW271">
            <v>9001911</v>
          </cell>
          <cell r="AX271">
            <v>30</v>
          </cell>
          <cell r="AY271" t="str">
            <v>DLY</v>
          </cell>
          <cell r="AZ271" t="str">
            <v>N/A</v>
          </cell>
          <cell r="BA271">
            <v>0</v>
          </cell>
          <cell r="BB271">
            <v>0</v>
          </cell>
          <cell r="BC271">
            <v>0</v>
          </cell>
          <cell r="BF271" t="str">
            <v>POO</v>
          </cell>
          <cell r="BG271" t="str">
            <v>HLVR</v>
          </cell>
          <cell r="BH271" t="str">
            <v>NCM-W02</v>
          </cell>
        </row>
        <row r="272">
          <cell r="A272">
            <v>9002323</v>
          </cell>
          <cell r="B272">
            <v>1</v>
          </cell>
          <cell r="D272" t="str">
            <v>NLA</v>
          </cell>
          <cell r="E272" t="str">
            <v>W</v>
          </cell>
          <cell r="F272" t="str">
            <v>QLD</v>
          </cell>
          <cell r="G272">
            <v>40000</v>
          </cell>
          <cell r="H272" t="str">
            <v>MOBIUS</v>
          </cell>
          <cell r="I272">
            <v>40065</v>
          </cell>
          <cell r="J272" t="str">
            <v>PIONEER</v>
          </cell>
          <cell r="M272">
            <v>9002323</v>
          </cell>
          <cell r="N272">
            <v>38778</v>
          </cell>
          <cell r="O272">
            <v>3787</v>
          </cell>
          <cell r="P272" t="str">
            <v>SMITH P B</v>
          </cell>
          <cell r="Q272">
            <v>225000</v>
          </cell>
          <cell r="R272">
            <v>0</v>
          </cell>
          <cell r="S272">
            <v>225000</v>
          </cell>
          <cell r="T272">
            <v>300</v>
          </cell>
          <cell r="U272" t="str">
            <v>Committed</v>
          </cell>
          <cell r="V272">
            <v>950</v>
          </cell>
          <cell r="W272" t="str">
            <v>Settlmnt In Progress</v>
          </cell>
          <cell r="X272">
            <v>38873</v>
          </cell>
          <cell r="Y272">
            <v>7.19</v>
          </cell>
          <cell r="Z272">
            <v>1.1000000000000001</v>
          </cell>
          <cell r="AA272">
            <v>2.0499999999999998</v>
          </cell>
          <cell r="AB272">
            <v>9.24</v>
          </cell>
          <cell r="AC272">
            <v>1849.39</v>
          </cell>
          <cell r="AD272">
            <v>90</v>
          </cell>
          <cell r="AE272">
            <v>38873</v>
          </cell>
          <cell r="AI272">
            <v>0</v>
          </cell>
          <cell r="AJ272">
            <v>38903</v>
          </cell>
          <cell r="AM272">
            <v>106</v>
          </cell>
          <cell r="AN272">
            <v>6</v>
          </cell>
          <cell r="AO272">
            <v>5</v>
          </cell>
          <cell r="AP272">
            <v>5</v>
          </cell>
          <cell r="AQ272" t="str">
            <v>GADENS    (VIC)</v>
          </cell>
          <cell r="AR272" t="str">
            <v>VIC</v>
          </cell>
          <cell r="AS272" t="str">
            <v>S</v>
          </cell>
          <cell r="AT272" t="str">
            <v>PL</v>
          </cell>
          <cell r="AU272" t="str">
            <v>IT</v>
          </cell>
          <cell r="AV272" t="str">
            <v>SPLITLOAN</v>
          </cell>
          <cell r="AW272" t="str">
            <v>-</v>
          </cell>
          <cell r="AX272">
            <v>30</v>
          </cell>
          <cell r="AY272" t="str">
            <v>DLY</v>
          </cell>
          <cell r="AZ272" t="str">
            <v>N/A</v>
          </cell>
          <cell r="BA272">
            <v>0</v>
          </cell>
          <cell r="BB272">
            <v>0</v>
          </cell>
          <cell r="BC272">
            <v>0</v>
          </cell>
          <cell r="BF272" t="str">
            <v>ROO</v>
          </cell>
          <cell r="BG272" t="str">
            <v>Near Prime</v>
          </cell>
          <cell r="BH272" t="str">
            <v>NCM-W06</v>
          </cell>
        </row>
        <row r="273">
          <cell r="A273">
            <v>9002391</v>
          </cell>
          <cell r="B273">
            <v>1</v>
          </cell>
          <cell r="C273" t="str">
            <v>WMC</v>
          </cell>
          <cell r="D273" t="str">
            <v>ELO</v>
          </cell>
          <cell r="E273" t="str">
            <v>W</v>
          </cell>
          <cell r="F273" t="str">
            <v>NSW</v>
          </cell>
          <cell r="G273">
            <v>40000</v>
          </cell>
          <cell r="H273" t="str">
            <v>MOBIUS</v>
          </cell>
          <cell r="I273">
            <v>49000</v>
          </cell>
          <cell r="J273" t="str">
            <v>LAWTEAL</v>
          </cell>
          <cell r="M273">
            <v>9002391</v>
          </cell>
          <cell r="N273">
            <v>38796</v>
          </cell>
          <cell r="O273">
            <v>3882</v>
          </cell>
          <cell r="P273" t="str">
            <v>JATCO P/L</v>
          </cell>
          <cell r="Q273">
            <v>329000</v>
          </cell>
          <cell r="R273">
            <v>0</v>
          </cell>
          <cell r="S273">
            <v>329000</v>
          </cell>
          <cell r="T273">
            <v>300</v>
          </cell>
          <cell r="U273" t="str">
            <v>Committed</v>
          </cell>
          <cell r="V273">
            <v>950</v>
          </cell>
          <cell r="W273" t="str">
            <v>Settlmnt In Progress</v>
          </cell>
          <cell r="X273">
            <v>38873</v>
          </cell>
          <cell r="Y273">
            <v>8.25</v>
          </cell>
          <cell r="Z273">
            <v>0</v>
          </cell>
          <cell r="AA273">
            <v>1.5</v>
          </cell>
          <cell r="AB273">
            <v>9.75</v>
          </cell>
          <cell r="AC273">
            <v>2673.13</v>
          </cell>
          <cell r="AD273">
            <v>70</v>
          </cell>
          <cell r="AE273">
            <v>38873</v>
          </cell>
          <cell r="AI273">
            <v>0</v>
          </cell>
          <cell r="AJ273">
            <v>38903</v>
          </cell>
          <cell r="AM273">
            <v>106</v>
          </cell>
          <cell r="AN273">
            <v>6</v>
          </cell>
          <cell r="AO273">
            <v>5</v>
          </cell>
          <cell r="AP273">
            <v>7</v>
          </cell>
          <cell r="AQ273" t="str">
            <v>KREMNIZER &amp; CO</v>
          </cell>
          <cell r="AR273" t="str">
            <v>NSW</v>
          </cell>
          <cell r="AS273" t="str">
            <v>S</v>
          </cell>
          <cell r="AT273" t="str">
            <v>PL</v>
          </cell>
          <cell r="AU273" t="str">
            <v>IT</v>
          </cell>
          <cell r="AV273" t="str">
            <v>SPLITLOAN</v>
          </cell>
          <cell r="AW273" t="str">
            <v>-</v>
          </cell>
          <cell r="AX273">
            <v>1</v>
          </cell>
          <cell r="AY273" t="str">
            <v>DLY</v>
          </cell>
          <cell r="AZ273" t="str">
            <v>N/A</v>
          </cell>
          <cell r="BA273">
            <v>0</v>
          </cell>
          <cell r="BB273">
            <v>0</v>
          </cell>
          <cell r="BC273">
            <v>0</v>
          </cell>
          <cell r="BF273" t="str">
            <v>BIP</v>
          </cell>
          <cell r="BG273" t="str">
            <v>Lawteal Equity Loan</v>
          </cell>
          <cell r="BH273" t="str">
            <v>NCM-W05</v>
          </cell>
        </row>
        <row r="274">
          <cell r="A274">
            <v>9002216</v>
          </cell>
          <cell r="B274">
            <v>1</v>
          </cell>
          <cell r="C274" t="str">
            <v>WMC</v>
          </cell>
          <cell r="D274" t="str">
            <v>PAY</v>
          </cell>
          <cell r="E274" t="str">
            <v>R</v>
          </cell>
          <cell r="F274" t="str">
            <v>NSW</v>
          </cell>
          <cell r="G274">
            <v>40003</v>
          </cell>
          <cell r="H274" t="str">
            <v>AFIG</v>
          </cell>
          <cell r="I274">
            <v>912</v>
          </cell>
          <cell r="J274" t="str">
            <v>WIZARD</v>
          </cell>
          <cell r="M274">
            <v>9002216</v>
          </cell>
          <cell r="N274">
            <v>38841</v>
          </cell>
          <cell r="O274">
            <v>3612</v>
          </cell>
          <cell r="P274" t="str">
            <v>TONKIN R</v>
          </cell>
          <cell r="Q274">
            <v>253000</v>
          </cell>
          <cell r="R274">
            <v>0</v>
          </cell>
          <cell r="S274">
            <v>253000</v>
          </cell>
          <cell r="T274">
            <v>300</v>
          </cell>
          <cell r="U274" t="str">
            <v>Committed</v>
          </cell>
          <cell r="V274">
            <v>950</v>
          </cell>
          <cell r="W274" t="str">
            <v>Settlmnt In Progress</v>
          </cell>
          <cell r="X274">
            <v>38874</v>
          </cell>
          <cell r="Y274">
            <v>7.95</v>
          </cell>
          <cell r="Z274">
            <v>0</v>
          </cell>
          <cell r="AA274">
            <v>0.49</v>
          </cell>
          <cell r="AB274">
            <v>8.44</v>
          </cell>
          <cell r="AC274">
            <v>1779.43</v>
          </cell>
          <cell r="AD274">
            <v>97.68</v>
          </cell>
          <cell r="AE274">
            <v>38874</v>
          </cell>
          <cell r="AI274">
            <v>0</v>
          </cell>
          <cell r="AJ274">
            <v>38904</v>
          </cell>
          <cell r="AM274">
            <v>106</v>
          </cell>
          <cell r="AN274">
            <v>6</v>
          </cell>
          <cell r="AO274">
            <v>6</v>
          </cell>
          <cell r="AP274">
            <v>1</v>
          </cell>
          <cell r="AQ274" t="str">
            <v>NLS</v>
          </cell>
          <cell r="AR274" t="str">
            <v>NSW</v>
          </cell>
          <cell r="AS274" t="str">
            <v>S</v>
          </cell>
          <cell r="AT274" t="str">
            <v>PL</v>
          </cell>
          <cell r="AU274" t="str">
            <v>CN</v>
          </cell>
          <cell r="AV274" t="str">
            <v>SPLITCONS</v>
          </cell>
          <cell r="AW274">
            <v>9002216</v>
          </cell>
          <cell r="AX274">
            <v>30</v>
          </cell>
          <cell r="AY274" t="str">
            <v>DLY</v>
          </cell>
          <cell r="AZ274" t="str">
            <v>N/A</v>
          </cell>
          <cell r="BA274">
            <v>0</v>
          </cell>
          <cell r="BB274">
            <v>0</v>
          </cell>
          <cell r="BC274">
            <v>0</v>
          </cell>
          <cell r="BF274" t="str">
            <v>POO</v>
          </cell>
          <cell r="BG274" t="str">
            <v>HLVR</v>
          </cell>
          <cell r="BH274" t="str">
            <v>NCM-W02</v>
          </cell>
        </row>
        <row r="275">
          <cell r="A275">
            <v>9002315</v>
          </cell>
          <cell r="B275">
            <v>1</v>
          </cell>
          <cell r="C275" t="str">
            <v>WMC</v>
          </cell>
          <cell r="D275" t="str">
            <v>HEA</v>
          </cell>
          <cell r="E275" t="str">
            <v>R</v>
          </cell>
          <cell r="F275" t="str">
            <v>NSW</v>
          </cell>
          <cell r="G275">
            <v>40003</v>
          </cell>
          <cell r="H275" t="str">
            <v>AFIG</v>
          </cell>
          <cell r="I275">
            <v>912</v>
          </cell>
          <cell r="J275" t="str">
            <v>WIZARD</v>
          </cell>
          <cell r="M275">
            <v>9002315</v>
          </cell>
          <cell r="N275">
            <v>38834</v>
          </cell>
          <cell r="O275">
            <v>3776</v>
          </cell>
          <cell r="P275" t="str">
            <v>SMITH W K</v>
          </cell>
          <cell r="Q275">
            <v>204750</v>
          </cell>
          <cell r="R275">
            <v>0</v>
          </cell>
          <cell r="S275">
            <v>204750</v>
          </cell>
          <cell r="T275">
            <v>300</v>
          </cell>
          <cell r="U275" t="str">
            <v>Committed</v>
          </cell>
          <cell r="V275">
            <v>950</v>
          </cell>
          <cell r="W275" t="str">
            <v>Settlmnt In Progress</v>
          </cell>
          <cell r="X275">
            <v>38875</v>
          </cell>
          <cell r="Y275">
            <v>8.6999999999999993</v>
          </cell>
          <cell r="Z275">
            <v>0</v>
          </cell>
          <cell r="AA275">
            <v>0.49</v>
          </cell>
          <cell r="AB275">
            <v>9.19</v>
          </cell>
          <cell r="AC275">
            <v>1675.53</v>
          </cell>
          <cell r="AD275">
            <v>105</v>
          </cell>
          <cell r="AE275">
            <v>38875</v>
          </cell>
          <cell r="AI275">
            <v>0</v>
          </cell>
          <cell r="AJ275">
            <v>38905</v>
          </cell>
          <cell r="AM275">
            <v>106</v>
          </cell>
          <cell r="AN275">
            <v>6</v>
          </cell>
          <cell r="AO275">
            <v>7</v>
          </cell>
          <cell r="AP275">
            <v>5</v>
          </cell>
          <cell r="AQ275" t="str">
            <v>GADENS    (VIC)</v>
          </cell>
          <cell r="AR275" t="str">
            <v>VIC</v>
          </cell>
          <cell r="AS275" t="str">
            <v>S</v>
          </cell>
          <cell r="AT275" t="str">
            <v>PL</v>
          </cell>
          <cell r="AU275" t="str">
            <v>IT</v>
          </cell>
          <cell r="AV275" t="str">
            <v>SPLITLOAN</v>
          </cell>
          <cell r="AW275" t="str">
            <v>-</v>
          </cell>
          <cell r="AX275">
            <v>30</v>
          </cell>
          <cell r="AY275" t="str">
            <v>DLY</v>
          </cell>
          <cell r="AZ275" t="str">
            <v>N/A</v>
          </cell>
          <cell r="BA275">
            <v>0</v>
          </cell>
          <cell r="BB275">
            <v>0</v>
          </cell>
          <cell r="BC275">
            <v>0</v>
          </cell>
          <cell r="BF275" t="str">
            <v>POO</v>
          </cell>
          <cell r="BG275" t="str">
            <v>HLVR</v>
          </cell>
          <cell r="BH275" t="str">
            <v>NCM-W02</v>
          </cell>
        </row>
        <row r="276">
          <cell r="A276">
            <v>9002230</v>
          </cell>
          <cell r="B276">
            <v>1</v>
          </cell>
          <cell r="C276" t="str">
            <v>WMC</v>
          </cell>
          <cell r="D276" t="str">
            <v>HEA</v>
          </cell>
          <cell r="E276" t="str">
            <v>R</v>
          </cell>
          <cell r="F276" t="str">
            <v>NSW</v>
          </cell>
          <cell r="G276">
            <v>40003</v>
          </cell>
          <cell r="H276" t="str">
            <v>AFIG</v>
          </cell>
          <cell r="I276">
            <v>912</v>
          </cell>
          <cell r="J276" t="str">
            <v>WIZARD</v>
          </cell>
          <cell r="M276">
            <v>9002230</v>
          </cell>
          <cell r="N276">
            <v>38813</v>
          </cell>
          <cell r="O276">
            <v>3631</v>
          </cell>
          <cell r="P276" t="str">
            <v>HORDER M R</v>
          </cell>
          <cell r="Q276">
            <v>343350</v>
          </cell>
          <cell r="R276">
            <v>0</v>
          </cell>
          <cell r="S276">
            <v>343350</v>
          </cell>
          <cell r="T276">
            <v>300</v>
          </cell>
          <cell r="U276" t="str">
            <v>Committed</v>
          </cell>
          <cell r="V276">
            <v>950</v>
          </cell>
          <cell r="W276" t="str">
            <v>Settlmnt In Progress</v>
          </cell>
          <cell r="X276">
            <v>38877</v>
          </cell>
          <cell r="Y276">
            <v>8.6999999999999993</v>
          </cell>
          <cell r="Z276">
            <v>0</v>
          </cell>
          <cell r="AA276">
            <v>0.49</v>
          </cell>
          <cell r="AB276">
            <v>9.19</v>
          </cell>
          <cell r="AC276">
            <v>2809.74</v>
          </cell>
          <cell r="AD276">
            <v>105</v>
          </cell>
          <cell r="AE276">
            <v>38877</v>
          </cell>
          <cell r="AI276">
            <v>0</v>
          </cell>
          <cell r="AJ276">
            <v>38907</v>
          </cell>
          <cell r="AM276">
            <v>106</v>
          </cell>
          <cell r="AN276">
            <v>6</v>
          </cell>
          <cell r="AO276">
            <v>9</v>
          </cell>
          <cell r="AP276">
            <v>1</v>
          </cell>
          <cell r="AQ276" t="str">
            <v>NLS</v>
          </cell>
          <cell r="AR276" t="str">
            <v>NSW</v>
          </cell>
          <cell r="AS276" t="str">
            <v>S</v>
          </cell>
          <cell r="AT276" t="str">
            <v>PL</v>
          </cell>
          <cell r="AU276" t="str">
            <v>IT</v>
          </cell>
          <cell r="AV276" t="str">
            <v>SPLITLOAN</v>
          </cell>
          <cell r="AW276" t="str">
            <v>-</v>
          </cell>
          <cell r="AX276">
            <v>30</v>
          </cell>
          <cell r="AY276" t="str">
            <v>DLY</v>
          </cell>
          <cell r="AZ276" t="str">
            <v>N/A</v>
          </cell>
          <cell r="BA276">
            <v>0</v>
          </cell>
          <cell r="BB276">
            <v>0</v>
          </cell>
          <cell r="BC276">
            <v>0</v>
          </cell>
          <cell r="BF276" t="str">
            <v>POO</v>
          </cell>
          <cell r="BG276" t="str">
            <v>HLVR</v>
          </cell>
          <cell r="BH276" t="str">
            <v>NCM-W02</v>
          </cell>
        </row>
        <row r="277">
          <cell r="A277">
            <v>9002302</v>
          </cell>
          <cell r="B277">
            <v>1</v>
          </cell>
          <cell r="C277" t="str">
            <v>WMC</v>
          </cell>
          <cell r="D277" t="str">
            <v>PAY</v>
          </cell>
          <cell r="E277" t="str">
            <v>R</v>
          </cell>
          <cell r="F277" t="str">
            <v>NSW</v>
          </cell>
          <cell r="G277">
            <v>40003</v>
          </cell>
          <cell r="H277" t="str">
            <v>AFIG</v>
          </cell>
          <cell r="I277">
            <v>912</v>
          </cell>
          <cell r="J277" t="str">
            <v>WIZARD</v>
          </cell>
          <cell r="M277">
            <v>9002302</v>
          </cell>
          <cell r="N277">
            <v>38842</v>
          </cell>
          <cell r="O277">
            <v>3757</v>
          </cell>
          <cell r="P277" t="str">
            <v>STANLEY N J</v>
          </cell>
          <cell r="Q277">
            <v>327500</v>
          </cell>
          <cell r="R277">
            <v>0</v>
          </cell>
          <cell r="S277">
            <v>327500</v>
          </cell>
          <cell r="T277">
            <v>300</v>
          </cell>
          <cell r="U277" t="str">
            <v>Committed</v>
          </cell>
          <cell r="V277">
            <v>950</v>
          </cell>
          <cell r="W277" t="str">
            <v>Settlmnt In Progress</v>
          </cell>
          <cell r="X277">
            <v>38877</v>
          </cell>
          <cell r="Y277">
            <v>7.55</v>
          </cell>
          <cell r="Z277">
            <v>0</v>
          </cell>
          <cell r="AA277">
            <v>0.49</v>
          </cell>
          <cell r="AB277">
            <v>8.0399999999999991</v>
          </cell>
          <cell r="AC277">
            <v>2412.2199999999998</v>
          </cell>
          <cell r="AD277">
            <v>100</v>
          </cell>
          <cell r="AE277">
            <v>38877</v>
          </cell>
          <cell r="AI277">
            <v>0</v>
          </cell>
          <cell r="AJ277">
            <v>38907</v>
          </cell>
          <cell r="AM277">
            <v>106</v>
          </cell>
          <cell r="AN277">
            <v>6</v>
          </cell>
          <cell r="AO277">
            <v>9</v>
          </cell>
          <cell r="AP277">
            <v>1</v>
          </cell>
          <cell r="AQ277" t="str">
            <v>NLS</v>
          </cell>
          <cell r="AR277" t="str">
            <v>NSW</v>
          </cell>
          <cell r="AS277" t="str">
            <v>S</v>
          </cell>
          <cell r="AT277" t="str">
            <v>PL</v>
          </cell>
          <cell r="AU277" t="str">
            <v>IT</v>
          </cell>
          <cell r="AV277" t="str">
            <v>SPLITLOAN</v>
          </cell>
          <cell r="AW277">
            <v>9002302</v>
          </cell>
          <cell r="AX277">
            <v>30</v>
          </cell>
          <cell r="AY277" t="str">
            <v>DLY</v>
          </cell>
          <cell r="AZ277" t="str">
            <v>N/A</v>
          </cell>
          <cell r="BA277">
            <v>0</v>
          </cell>
          <cell r="BB277">
            <v>0</v>
          </cell>
          <cell r="BC277">
            <v>0</v>
          </cell>
          <cell r="BF277" t="str">
            <v>POO</v>
          </cell>
          <cell r="BG277" t="str">
            <v>HLVR</v>
          </cell>
          <cell r="BH277" t="str">
            <v>NCM-W02</v>
          </cell>
        </row>
        <row r="278">
          <cell r="A278">
            <v>9002308</v>
          </cell>
          <cell r="B278">
            <v>1</v>
          </cell>
          <cell r="C278" t="str">
            <v>WMC</v>
          </cell>
          <cell r="D278" t="str">
            <v>NLA</v>
          </cell>
          <cell r="E278" t="str">
            <v>W</v>
          </cell>
          <cell r="F278" t="str">
            <v>QLD</v>
          </cell>
          <cell r="G278">
            <v>40000</v>
          </cell>
          <cell r="H278" t="str">
            <v>MOBIUS</v>
          </cell>
          <cell r="I278">
            <v>40065</v>
          </cell>
          <cell r="J278" t="str">
            <v>PIONEER</v>
          </cell>
          <cell r="M278">
            <v>9002308</v>
          </cell>
          <cell r="N278">
            <v>38841</v>
          </cell>
          <cell r="O278">
            <v>3767</v>
          </cell>
          <cell r="P278" t="str">
            <v>WHEATLEY A M</v>
          </cell>
          <cell r="Q278">
            <v>370500</v>
          </cell>
          <cell r="R278">
            <v>0</v>
          </cell>
          <cell r="S278">
            <v>370500</v>
          </cell>
          <cell r="T278">
            <v>300</v>
          </cell>
          <cell r="U278" t="str">
            <v>Committed</v>
          </cell>
          <cell r="V278">
            <v>950</v>
          </cell>
          <cell r="W278" t="str">
            <v>Settlmnt In Progress</v>
          </cell>
          <cell r="X278">
            <v>38877</v>
          </cell>
          <cell r="Y278">
            <v>7.34</v>
          </cell>
          <cell r="Z278">
            <v>1.25</v>
          </cell>
          <cell r="AA278">
            <v>1.9</v>
          </cell>
          <cell r="AB278">
            <v>9.24</v>
          </cell>
          <cell r="AC278">
            <v>3045.33</v>
          </cell>
          <cell r="AD278">
            <v>95</v>
          </cell>
          <cell r="AE278">
            <v>38877</v>
          </cell>
          <cell r="AI278">
            <v>0</v>
          </cell>
          <cell r="AJ278">
            <v>38907</v>
          </cell>
          <cell r="AM278">
            <v>106</v>
          </cell>
          <cell r="AN278">
            <v>6</v>
          </cell>
          <cell r="AO278">
            <v>9</v>
          </cell>
          <cell r="AP278">
            <v>4</v>
          </cell>
          <cell r="AQ278" t="str">
            <v>MACGILLIV (QLD)</v>
          </cell>
          <cell r="AR278" t="str">
            <v>QLD</v>
          </cell>
          <cell r="AS278" t="str">
            <v>S</v>
          </cell>
          <cell r="AT278" t="str">
            <v>PL</v>
          </cell>
          <cell r="AU278" t="str">
            <v>IT</v>
          </cell>
          <cell r="AV278" t="str">
            <v>SPLITLOAN</v>
          </cell>
          <cell r="AW278" t="str">
            <v>-</v>
          </cell>
          <cell r="AX278">
            <v>30</v>
          </cell>
          <cell r="AY278" t="str">
            <v>DLY</v>
          </cell>
          <cell r="AZ278" t="str">
            <v>N/A</v>
          </cell>
          <cell r="BA278">
            <v>0</v>
          </cell>
          <cell r="BB278">
            <v>0</v>
          </cell>
          <cell r="BC278">
            <v>0</v>
          </cell>
          <cell r="BF278" t="str">
            <v>POO</v>
          </cell>
          <cell r="BG278" t="str">
            <v>Near Prime</v>
          </cell>
          <cell r="BH278" t="str">
            <v>NCM-W06</v>
          </cell>
        </row>
        <row r="279">
          <cell r="A279">
            <v>9002179</v>
          </cell>
          <cell r="B279">
            <v>1</v>
          </cell>
          <cell r="C279" t="str">
            <v>WMC</v>
          </cell>
          <cell r="D279" t="str">
            <v>ELO</v>
          </cell>
          <cell r="E279" t="str">
            <v>W</v>
          </cell>
          <cell r="F279" t="str">
            <v>NSW</v>
          </cell>
          <cell r="G279">
            <v>40000</v>
          </cell>
          <cell r="H279" t="str">
            <v>MOBIUS</v>
          </cell>
          <cell r="I279">
            <v>49000</v>
          </cell>
          <cell r="J279" t="str">
            <v>LAWTEAL</v>
          </cell>
          <cell r="M279">
            <v>9002179</v>
          </cell>
          <cell r="N279">
            <v>38805</v>
          </cell>
          <cell r="O279">
            <v>3550</v>
          </cell>
          <cell r="P279" t="str">
            <v>ALLMAN J G</v>
          </cell>
          <cell r="Q279">
            <v>756000</v>
          </cell>
          <cell r="R279">
            <v>0</v>
          </cell>
          <cell r="S279">
            <v>756000</v>
          </cell>
          <cell r="T279">
            <v>300</v>
          </cell>
          <cell r="U279" t="str">
            <v>Committed</v>
          </cell>
          <cell r="V279">
            <v>960</v>
          </cell>
          <cell r="W279" t="str">
            <v>Settlement Postponed</v>
          </cell>
          <cell r="X279">
            <v>38807</v>
          </cell>
          <cell r="Y279">
            <v>8</v>
          </cell>
          <cell r="Z279">
            <v>0</v>
          </cell>
          <cell r="AA279">
            <v>1.75</v>
          </cell>
          <cell r="AB279">
            <v>9.75</v>
          </cell>
          <cell r="AC279">
            <v>6142.5</v>
          </cell>
          <cell r="AD279">
            <v>70</v>
          </cell>
          <cell r="AE279">
            <v>38803</v>
          </cell>
          <cell r="AI279">
            <v>0</v>
          </cell>
          <cell r="AJ279">
            <v>38834</v>
          </cell>
          <cell r="AM279">
            <v>106</v>
          </cell>
          <cell r="AN279">
            <v>3</v>
          </cell>
          <cell r="AO279">
            <v>27</v>
          </cell>
          <cell r="AP279">
            <v>7</v>
          </cell>
          <cell r="AQ279" t="str">
            <v>KREMNIZER &amp; CO</v>
          </cell>
          <cell r="AR279" t="str">
            <v>NSW</v>
          </cell>
          <cell r="AS279" t="str">
            <v>S</v>
          </cell>
          <cell r="AT279" t="str">
            <v>PL</v>
          </cell>
          <cell r="AU279" t="str">
            <v>IT</v>
          </cell>
          <cell r="AV279" t="str">
            <v>SPLITLOAN</v>
          </cell>
          <cell r="AW279" t="str">
            <v>-</v>
          </cell>
          <cell r="AX279">
            <v>1</v>
          </cell>
          <cell r="AY279" t="str">
            <v>DLY</v>
          </cell>
          <cell r="AZ279" t="str">
            <v>N/A</v>
          </cell>
          <cell r="BA279">
            <v>0</v>
          </cell>
          <cell r="BB279">
            <v>0</v>
          </cell>
          <cell r="BC279">
            <v>0</v>
          </cell>
          <cell r="BF279" t="str">
            <v>BIP</v>
          </cell>
          <cell r="BG279" t="str">
            <v>Lawteal Equity Loan</v>
          </cell>
          <cell r="BH279" t="str">
            <v>NCM-W05</v>
          </cell>
        </row>
        <row r="280">
          <cell r="A280">
            <v>9002375</v>
          </cell>
          <cell r="B280">
            <v>1</v>
          </cell>
          <cell r="C280" t="str">
            <v>WMC</v>
          </cell>
          <cell r="D280" t="str">
            <v>PAY</v>
          </cell>
          <cell r="E280" t="str">
            <v>R</v>
          </cell>
          <cell r="F280" t="str">
            <v>NSW</v>
          </cell>
          <cell r="G280">
            <v>40003</v>
          </cell>
          <cell r="H280" t="str">
            <v>AFIG</v>
          </cell>
          <cell r="I280">
            <v>912</v>
          </cell>
          <cell r="J280" t="str">
            <v>WIZARD</v>
          </cell>
          <cell r="M280">
            <v>9002375</v>
          </cell>
          <cell r="N280">
            <v>38860</v>
          </cell>
          <cell r="O280">
            <v>3857</v>
          </cell>
          <cell r="P280" t="str">
            <v>BURTON K</v>
          </cell>
          <cell r="Q280">
            <v>250000</v>
          </cell>
          <cell r="R280">
            <v>0</v>
          </cell>
          <cell r="S280">
            <v>250000</v>
          </cell>
          <cell r="T280">
            <v>300</v>
          </cell>
          <cell r="U280" t="str">
            <v>Committed</v>
          </cell>
          <cell r="V280">
            <v>960</v>
          </cell>
          <cell r="W280" t="str">
            <v>Settlement Postponed</v>
          </cell>
          <cell r="X280">
            <v>38877</v>
          </cell>
          <cell r="Y280">
            <v>7.55</v>
          </cell>
          <cell r="Z280">
            <v>0</v>
          </cell>
          <cell r="AA280">
            <v>0.49</v>
          </cell>
          <cell r="AB280">
            <v>8.0399999999999991</v>
          </cell>
          <cell r="AC280">
            <v>2394.91</v>
          </cell>
          <cell r="AD280">
            <v>100</v>
          </cell>
          <cell r="AE280">
            <v>38877</v>
          </cell>
          <cell r="AI280">
            <v>0</v>
          </cell>
          <cell r="AJ280">
            <v>38907</v>
          </cell>
          <cell r="AM280">
            <v>106</v>
          </cell>
          <cell r="AN280">
            <v>6</v>
          </cell>
          <cell r="AO280">
            <v>9</v>
          </cell>
          <cell r="AP280">
            <v>1</v>
          </cell>
          <cell r="AQ280" t="str">
            <v>NLS</v>
          </cell>
          <cell r="AR280" t="str">
            <v>NSW</v>
          </cell>
          <cell r="AS280" t="str">
            <v>S</v>
          </cell>
          <cell r="AT280" t="str">
            <v>PL</v>
          </cell>
          <cell r="AU280" t="str">
            <v>IT</v>
          </cell>
          <cell r="AV280" t="str">
            <v>SPLITLOAN</v>
          </cell>
          <cell r="AW280">
            <v>9002375</v>
          </cell>
          <cell r="AX280">
            <v>15</v>
          </cell>
          <cell r="AY280" t="str">
            <v>DLY</v>
          </cell>
          <cell r="AZ280" t="str">
            <v>N/A</v>
          </cell>
          <cell r="BA280">
            <v>0</v>
          </cell>
          <cell r="BB280">
            <v>0</v>
          </cell>
          <cell r="BC280">
            <v>0</v>
          </cell>
          <cell r="BF280" t="str">
            <v>POO</v>
          </cell>
          <cell r="BG280" t="str">
            <v>HLVR</v>
          </cell>
          <cell r="BH280" t="str">
            <v>NCM-W02</v>
          </cell>
        </row>
        <row r="281">
          <cell r="A281">
            <v>9002181</v>
          </cell>
          <cell r="B281">
            <v>1</v>
          </cell>
          <cell r="C281" t="str">
            <v>WMC</v>
          </cell>
          <cell r="D281" t="str">
            <v>PAY</v>
          </cell>
          <cell r="E281" t="str">
            <v>R</v>
          </cell>
          <cell r="F281" t="str">
            <v>NSW</v>
          </cell>
          <cell r="G281">
            <v>40003</v>
          </cell>
          <cell r="H281" t="str">
            <v>AFIG</v>
          </cell>
          <cell r="I281">
            <v>912</v>
          </cell>
          <cell r="J281" t="str">
            <v>WIZARD</v>
          </cell>
          <cell r="M281">
            <v>9002181</v>
          </cell>
          <cell r="N281">
            <v>38798</v>
          </cell>
          <cell r="O281">
            <v>3555</v>
          </cell>
          <cell r="P281" t="str">
            <v>JENSEN H W</v>
          </cell>
          <cell r="Q281">
            <v>215000</v>
          </cell>
          <cell r="R281">
            <v>0</v>
          </cell>
          <cell r="S281">
            <v>215000</v>
          </cell>
          <cell r="T281">
            <v>300</v>
          </cell>
          <cell r="U281" t="str">
            <v>Committed</v>
          </cell>
          <cell r="V281">
            <v>950</v>
          </cell>
          <cell r="W281" t="str">
            <v>Settlmnt In Progress</v>
          </cell>
          <cell r="X281">
            <v>38869</v>
          </cell>
          <cell r="Y281">
            <v>7.55</v>
          </cell>
          <cell r="Z281">
            <v>0</v>
          </cell>
          <cell r="AA281">
            <v>0.49</v>
          </cell>
          <cell r="AB281">
            <v>8.0399999999999991</v>
          </cell>
          <cell r="AC281">
            <v>1803.7</v>
          </cell>
          <cell r="AD281">
            <v>100</v>
          </cell>
          <cell r="AE281">
            <v>38869</v>
          </cell>
          <cell r="AI281">
            <v>0</v>
          </cell>
          <cell r="AJ281">
            <v>38899</v>
          </cell>
          <cell r="AM281">
            <v>106</v>
          </cell>
          <cell r="AN281">
            <v>6</v>
          </cell>
          <cell r="AO281">
            <v>1</v>
          </cell>
          <cell r="AP281">
            <v>1</v>
          </cell>
          <cell r="AQ281" t="str">
            <v>NLS</v>
          </cell>
          <cell r="AR281" t="str">
            <v>NSW</v>
          </cell>
          <cell r="AS281" t="str">
            <v>S</v>
          </cell>
          <cell r="AT281" t="str">
            <v>PL</v>
          </cell>
          <cell r="AU281" t="str">
            <v>IT</v>
          </cell>
          <cell r="AV281" t="str">
            <v>SPLITLOAN</v>
          </cell>
          <cell r="AW281" t="str">
            <v>-</v>
          </cell>
          <cell r="AX281">
            <v>20</v>
          </cell>
          <cell r="AY281" t="str">
            <v>DLY</v>
          </cell>
          <cell r="AZ281" t="str">
            <v>N/A</v>
          </cell>
          <cell r="BA281">
            <v>0</v>
          </cell>
          <cell r="BB281">
            <v>0</v>
          </cell>
          <cell r="BC281">
            <v>0</v>
          </cell>
          <cell r="BF281" t="str">
            <v>POO</v>
          </cell>
          <cell r="BG281" t="str">
            <v>HLVR</v>
          </cell>
          <cell r="BH281" t="str">
            <v>NCM-W02</v>
          </cell>
        </row>
        <row r="282">
          <cell r="A282">
            <v>9001911</v>
          </cell>
          <cell r="B282">
            <v>1</v>
          </cell>
          <cell r="C282" t="str">
            <v>WMC</v>
          </cell>
          <cell r="D282" t="str">
            <v>HEA</v>
          </cell>
          <cell r="E282" t="str">
            <v>R</v>
          </cell>
          <cell r="F282" t="str">
            <v>NSW</v>
          </cell>
          <cell r="G282">
            <v>40003</v>
          </cell>
          <cell r="H282" t="str">
            <v>AFIG</v>
          </cell>
          <cell r="I282">
            <v>912</v>
          </cell>
          <cell r="J282" t="str">
            <v>WIZARD</v>
          </cell>
          <cell r="M282">
            <v>9001911</v>
          </cell>
          <cell r="N282">
            <v>38741</v>
          </cell>
          <cell r="O282">
            <v>3123</v>
          </cell>
          <cell r="P282" t="str">
            <v>SIMON L J</v>
          </cell>
          <cell r="Q282">
            <v>262500</v>
          </cell>
          <cell r="R282">
            <v>0</v>
          </cell>
          <cell r="S282">
            <v>262500</v>
          </cell>
          <cell r="T282">
            <v>300</v>
          </cell>
          <cell r="U282" t="str">
            <v>Committed</v>
          </cell>
          <cell r="V282">
            <v>950</v>
          </cell>
          <cell r="W282" t="str">
            <v>Settlmnt In Progress</v>
          </cell>
          <cell r="X282">
            <v>38870</v>
          </cell>
          <cell r="Y282">
            <v>8.6999999999999993</v>
          </cell>
          <cell r="Z282">
            <v>0</v>
          </cell>
          <cell r="AA282">
            <v>0.49</v>
          </cell>
          <cell r="AB282">
            <v>9.19</v>
          </cell>
          <cell r="AC282">
            <v>2148.12</v>
          </cell>
          <cell r="AD282">
            <v>105</v>
          </cell>
          <cell r="AE282">
            <v>38870</v>
          </cell>
          <cell r="AI282">
            <v>0</v>
          </cell>
          <cell r="AJ282">
            <v>38900</v>
          </cell>
          <cell r="AM282">
            <v>106</v>
          </cell>
          <cell r="AN282">
            <v>6</v>
          </cell>
          <cell r="AO282">
            <v>2</v>
          </cell>
          <cell r="AP282">
            <v>1</v>
          </cell>
          <cell r="AQ282" t="str">
            <v>NLS</v>
          </cell>
          <cell r="AR282" t="str">
            <v>NSW</v>
          </cell>
          <cell r="AS282" t="str">
            <v>S</v>
          </cell>
          <cell r="AT282" t="str">
            <v>PL</v>
          </cell>
          <cell r="AU282" t="str">
            <v>IT</v>
          </cell>
          <cell r="AV282" t="str">
            <v>SPLITLOAN</v>
          </cell>
          <cell r="AW282">
            <v>9001911</v>
          </cell>
          <cell r="AX282">
            <v>30</v>
          </cell>
          <cell r="AY282" t="str">
            <v>DLY</v>
          </cell>
          <cell r="AZ282" t="str">
            <v>N/A</v>
          </cell>
          <cell r="BA282">
            <v>0</v>
          </cell>
          <cell r="BB282">
            <v>0</v>
          </cell>
          <cell r="BC282">
            <v>0</v>
          </cell>
          <cell r="BF282" t="str">
            <v>POO</v>
          </cell>
          <cell r="BG282" t="str">
            <v>HLVR</v>
          </cell>
          <cell r="BH282" t="str">
            <v>NCM-W02</v>
          </cell>
        </row>
        <row r="283">
          <cell r="A283">
            <v>9002323</v>
          </cell>
          <cell r="B283">
            <v>1</v>
          </cell>
          <cell r="C283" t="str">
            <v>WMC</v>
          </cell>
          <cell r="D283" t="str">
            <v>NLA</v>
          </cell>
          <cell r="E283" t="str">
            <v>W</v>
          </cell>
          <cell r="F283" t="str">
            <v>QLD</v>
          </cell>
          <cell r="G283">
            <v>40000</v>
          </cell>
          <cell r="H283" t="str">
            <v>MOBIUS</v>
          </cell>
          <cell r="I283">
            <v>40065</v>
          </cell>
          <cell r="J283" t="str">
            <v>PIONEER</v>
          </cell>
          <cell r="M283">
            <v>9002323</v>
          </cell>
          <cell r="N283">
            <v>38841</v>
          </cell>
          <cell r="O283">
            <v>3787</v>
          </cell>
          <cell r="P283" t="str">
            <v>SMITH P B</v>
          </cell>
          <cell r="Q283">
            <v>225000</v>
          </cell>
          <cell r="R283">
            <v>0</v>
          </cell>
          <cell r="S283">
            <v>225000</v>
          </cell>
          <cell r="T283">
            <v>300</v>
          </cell>
          <cell r="U283" t="str">
            <v>Committed</v>
          </cell>
          <cell r="V283">
            <v>950</v>
          </cell>
          <cell r="W283" t="str">
            <v>Settlmnt In Progress</v>
          </cell>
          <cell r="X283">
            <v>38873</v>
          </cell>
          <cell r="Y283">
            <v>7.19</v>
          </cell>
          <cell r="Z283">
            <v>1.1000000000000001</v>
          </cell>
          <cell r="AA283">
            <v>2.0499999999999998</v>
          </cell>
          <cell r="AB283">
            <v>9.24</v>
          </cell>
          <cell r="AC283">
            <v>1849.39</v>
          </cell>
          <cell r="AD283">
            <v>90</v>
          </cell>
          <cell r="AE283">
            <v>38873</v>
          </cell>
          <cell r="AI283">
            <v>0</v>
          </cell>
          <cell r="AJ283">
            <v>38903</v>
          </cell>
          <cell r="AM283">
            <v>106</v>
          </cell>
          <cell r="AN283">
            <v>6</v>
          </cell>
          <cell r="AO283">
            <v>5</v>
          </cell>
          <cell r="AP283">
            <v>5</v>
          </cell>
          <cell r="AQ283" t="str">
            <v>GADENS    (VIC)</v>
          </cell>
          <cell r="AR283" t="str">
            <v>VIC</v>
          </cell>
          <cell r="AS283" t="str">
            <v>S</v>
          </cell>
          <cell r="AT283" t="str">
            <v>PL</v>
          </cell>
          <cell r="AU283" t="str">
            <v>IT</v>
          </cell>
          <cell r="AV283" t="str">
            <v>SPLITLOAN</v>
          </cell>
          <cell r="AW283" t="str">
            <v>-</v>
          </cell>
          <cell r="AX283">
            <v>30</v>
          </cell>
          <cell r="AY283" t="str">
            <v>DLY</v>
          </cell>
          <cell r="AZ283" t="str">
            <v>N/A</v>
          </cell>
          <cell r="BA283">
            <v>0</v>
          </cell>
          <cell r="BB283">
            <v>0</v>
          </cell>
          <cell r="BC283">
            <v>0</v>
          </cell>
          <cell r="BF283" t="str">
            <v>ROO</v>
          </cell>
          <cell r="BG283" t="str">
            <v>Near Prime</v>
          </cell>
          <cell r="BH283" t="str">
            <v>NCM-W06</v>
          </cell>
        </row>
        <row r="284">
          <cell r="A284">
            <v>9002391</v>
          </cell>
          <cell r="B284">
            <v>1</v>
          </cell>
          <cell r="C284" t="str">
            <v>WMC</v>
          </cell>
          <cell r="D284" t="str">
            <v>ELO</v>
          </cell>
          <cell r="E284" t="str">
            <v>W</v>
          </cell>
          <cell r="F284" t="str">
            <v>NSW</v>
          </cell>
          <cell r="G284">
            <v>40000</v>
          </cell>
          <cell r="H284" t="str">
            <v>MOBIUS</v>
          </cell>
          <cell r="I284">
            <v>49000</v>
          </cell>
          <cell r="J284" t="str">
            <v>LAWTEAL</v>
          </cell>
          <cell r="M284">
            <v>9002391</v>
          </cell>
          <cell r="N284">
            <v>38840</v>
          </cell>
          <cell r="O284">
            <v>3882</v>
          </cell>
          <cell r="P284" t="str">
            <v>JATCO P/L</v>
          </cell>
          <cell r="Q284">
            <v>329000</v>
          </cell>
          <cell r="R284">
            <v>0</v>
          </cell>
          <cell r="S284">
            <v>329000</v>
          </cell>
          <cell r="T284">
            <v>300</v>
          </cell>
          <cell r="U284" t="str">
            <v>Committed</v>
          </cell>
          <cell r="V284">
            <v>950</v>
          </cell>
          <cell r="W284" t="str">
            <v>Settlmnt In Progress</v>
          </cell>
          <cell r="X284">
            <v>38873</v>
          </cell>
          <cell r="Y284">
            <v>8.25</v>
          </cell>
          <cell r="Z284">
            <v>0</v>
          </cell>
          <cell r="AA284">
            <v>1.5</v>
          </cell>
          <cell r="AB284">
            <v>9.75</v>
          </cell>
          <cell r="AC284">
            <v>2673.13</v>
          </cell>
          <cell r="AD284">
            <v>70</v>
          </cell>
          <cell r="AE284">
            <v>38873</v>
          </cell>
          <cell r="AI284">
            <v>0</v>
          </cell>
          <cell r="AJ284">
            <v>38903</v>
          </cell>
          <cell r="AM284">
            <v>106</v>
          </cell>
          <cell r="AN284">
            <v>6</v>
          </cell>
          <cell r="AO284">
            <v>5</v>
          </cell>
          <cell r="AP284">
            <v>7</v>
          </cell>
          <cell r="AQ284" t="str">
            <v>KREMNIZER &amp; CO</v>
          </cell>
          <cell r="AR284" t="str">
            <v>NSW</v>
          </cell>
          <cell r="AS284" t="str">
            <v>S</v>
          </cell>
          <cell r="AT284" t="str">
            <v>PL</v>
          </cell>
          <cell r="AU284" t="str">
            <v>IT</v>
          </cell>
          <cell r="AV284" t="str">
            <v>SPLITLOAN</v>
          </cell>
          <cell r="AW284" t="str">
            <v>-</v>
          </cell>
          <cell r="AX284">
            <v>1</v>
          </cell>
          <cell r="AY284" t="str">
            <v>DLY</v>
          </cell>
          <cell r="AZ284" t="str">
            <v>N/A</v>
          </cell>
          <cell r="BA284">
            <v>0</v>
          </cell>
          <cell r="BB284">
            <v>0</v>
          </cell>
          <cell r="BC284">
            <v>0</v>
          </cell>
          <cell r="BF284" t="str">
            <v>BIP</v>
          </cell>
          <cell r="BG284" t="str">
            <v>Lawteal Equity Loan</v>
          </cell>
          <cell r="BH284" t="str">
            <v>NCM-W05</v>
          </cell>
        </row>
        <row r="285">
          <cell r="A285">
            <v>9002216</v>
          </cell>
          <cell r="B285">
            <v>1</v>
          </cell>
          <cell r="C285" t="str">
            <v>WMC</v>
          </cell>
          <cell r="D285" t="str">
            <v>PAY</v>
          </cell>
          <cell r="E285" t="str">
            <v>R</v>
          </cell>
          <cell r="F285" t="str">
            <v>NSW</v>
          </cell>
          <cell r="G285">
            <v>40003</v>
          </cell>
          <cell r="H285" t="str">
            <v>AFIG</v>
          </cell>
          <cell r="I285">
            <v>912</v>
          </cell>
          <cell r="J285" t="str">
            <v>WIZARD</v>
          </cell>
          <cell r="M285">
            <v>9002216</v>
          </cell>
          <cell r="N285">
            <v>38841</v>
          </cell>
          <cell r="O285">
            <v>3612</v>
          </cell>
          <cell r="P285" t="str">
            <v>TONKIN R</v>
          </cell>
          <cell r="Q285">
            <v>253000</v>
          </cell>
          <cell r="R285">
            <v>0</v>
          </cell>
          <cell r="S285">
            <v>253000</v>
          </cell>
          <cell r="T285">
            <v>300</v>
          </cell>
          <cell r="U285" t="str">
            <v>Committed</v>
          </cell>
          <cell r="V285">
            <v>950</v>
          </cell>
          <cell r="W285" t="str">
            <v>Settlmnt In Progress</v>
          </cell>
          <cell r="X285">
            <v>38874</v>
          </cell>
          <cell r="Y285">
            <v>7.95</v>
          </cell>
          <cell r="Z285">
            <v>0</v>
          </cell>
          <cell r="AA285">
            <v>0.49</v>
          </cell>
          <cell r="AB285">
            <v>8.44</v>
          </cell>
          <cell r="AC285">
            <v>1779.43</v>
          </cell>
          <cell r="AD285">
            <v>97.68</v>
          </cell>
          <cell r="AE285">
            <v>38874</v>
          </cell>
          <cell r="AI285">
            <v>0</v>
          </cell>
          <cell r="AJ285">
            <v>38904</v>
          </cell>
          <cell r="AM285">
            <v>106</v>
          </cell>
          <cell r="AN285">
            <v>6</v>
          </cell>
          <cell r="AO285">
            <v>6</v>
          </cell>
          <cell r="AP285">
            <v>1</v>
          </cell>
          <cell r="AQ285" t="str">
            <v>NLS</v>
          </cell>
          <cell r="AR285" t="str">
            <v>NSW</v>
          </cell>
          <cell r="AS285" t="str">
            <v>S</v>
          </cell>
          <cell r="AT285" t="str">
            <v>PL</v>
          </cell>
          <cell r="AU285" t="str">
            <v>CN</v>
          </cell>
          <cell r="AV285" t="str">
            <v>SPLITCONS</v>
          </cell>
          <cell r="AW285">
            <v>9002216</v>
          </cell>
          <cell r="AX285">
            <v>30</v>
          </cell>
          <cell r="AY285" t="str">
            <v>DLY</v>
          </cell>
          <cell r="AZ285" t="str">
            <v>N/A</v>
          </cell>
          <cell r="BA285">
            <v>0</v>
          </cell>
          <cell r="BB285">
            <v>0</v>
          </cell>
          <cell r="BC285">
            <v>0</v>
          </cell>
          <cell r="BF285" t="str">
            <v>POO</v>
          </cell>
          <cell r="BG285" t="str">
            <v>HLVR</v>
          </cell>
          <cell r="BH285" t="str">
            <v>NCM-W02</v>
          </cell>
        </row>
        <row r="286">
          <cell r="A286">
            <v>9002179</v>
          </cell>
          <cell r="B286">
            <v>1</v>
          </cell>
          <cell r="C286" t="str">
            <v>WMC</v>
          </cell>
          <cell r="D286" t="str">
            <v>ELO</v>
          </cell>
          <cell r="E286" t="str">
            <v>W</v>
          </cell>
          <cell r="F286" t="str">
            <v>NSW</v>
          </cell>
          <cell r="G286">
            <v>40000</v>
          </cell>
          <cell r="H286" t="str">
            <v>MOBIUS</v>
          </cell>
          <cell r="I286">
            <v>49000</v>
          </cell>
          <cell r="J286" t="str">
            <v>LAWTEAL</v>
          </cell>
          <cell r="M286">
            <v>9002179</v>
          </cell>
          <cell r="N286">
            <v>38853</v>
          </cell>
          <cell r="O286">
            <v>3550</v>
          </cell>
          <cell r="P286" t="str">
            <v>ALLMAN J G</v>
          </cell>
          <cell r="Q286">
            <v>756000</v>
          </cell>
          <cell r="R286">
            <v>0</v>
          </cell>
          <cell r="S286">
            <v>756000</v>
          </cell>
          <cell r="T286">
            <v>300</v>
          </cell>
          <cell r="U286" t="str">
            <v>Committed</v>
          </cell>
          <cell r="V286">
            <v>960</v>
          </cell>
          <cell r="W286" t="str">
            <v>Settlement Postponed</v>
          </cell>
          <cell r="X286">
            <v>38807</v>
          </cell>
          <cell r="Y286">
            <v>8</v>
          </cell>
          <cell r="Z286">
            <v>0</v>
          </cell>
          <cell r="AA286">
            <v>1.75</v>
          </cell>
          <cell r="AB286">
            <v>9.75</v>
          </cell>
          <cell r="AC286">
            <v>6142.5</v>
          </cell>
          <cell r="AD286">
            <v>70</v>
          </cell>
          <cell r="AE286">
            <v>38803</v>
          </cell>
          <cell r="AI286">
            <v>0</v>
          </cell>
          <cell r="AJ286">
            <v>38834</v>
          </cell>
          <cell r="AM286">
            <v>106</v>
          </cell>
          <cell r="AN286">
            <v>3</v>
          </cell>
          <cell r="AO286">
            <v>27</v>
          </cell>
          <cell r="AP286">
            <v>7</v>
          </cell>
          <cell r="AQ286" t="str">
            <v>KREMNIZER &amp; CO</v>
          </cell>
          <cell r="AR286" t="str">
            <v>NSW</v>
          </cell>
          <cell r="AS286" t="str">
            <v>S</v>
          </cell>
          <cell r="AT286" t="str">
            <v>PL</v>
          </cell>
          <cell r="AU286" t="str">
            <v>IT</v>
          </cell>
          <cell r="AV286" t="str">
            <v>SPLITLOAN</v>
          </cell>
          <cell r="AW286" t="str">
            <v>-</v>
          </cell>
          <cell r="AX286">
            <v>1</v>
          </cell>
          <cell r="AY286" t="str">
            <v>DLY</v>
          </cell>
          <cell r="AZ286" t="str">
            <v>N/A</v>
          </cell>
          <cell r="BA286">
            <v>0</v>
          </cell>
          <cell r="BB286">
            <v>0</v>
          </cell>
          <cell r="BC286">
            <v>0</v>
          </cell>
          <cell r="BF286" t="str">
            <v>BIP</v>
          </cell>
          <cell r="BG286" t="str">
            <v>Lawteal Equity Loan</v>
          </cell>
          <cell r="BH286" t="str">
            <v>NCM-W05</v>
          </cell>
        </row>
        <row r="287">
          <cell r="A287">
            <v>9002185</v>
          </cell>
          <cell r="B287">
            <v>1</v>
          </cell>
          <cell r="C287" t="str">
            <v>WMC</v>
          </cell>
          <cell r="D287" t="str">
            <v>PAY</v>
          </cell>
          <cell r="E287" t="str">
            <v>R</v>
          </cell>
          <cell r="F287" t="str">
            <v>NSW</v>
          </cell>
          <cell r="G287">
            <v>40003</v>
          </cell>
          <cell r="H287" t="str">
            <v>AFIG</v>
          </cell>
          <cell r="I287">
            <v>912</v>
          </cell>
          <cell r="J287" t="str">
            <v>WIZARD</v>
          </cell>
          <cell r="M287">
            <v>9002185</v>
          </cell>
          <cell r="N287">
            <v>38806</v>
          </cell>
          <cell r="O287">
            <v>3561</v>
          </cell>
          <cell r="P287" t="str">
            <v>LY L</v>
          </cell>
          <cell r="Q287">
            <v>206500</v>
          </cell>
          <cell r="R287">
            <v>0</v>
          </cell>
          <cell r="S287">
            <v>206500</v>
          </cell>
          <cell r="T287">
            <v>300</v>
          </cell>
          <cell r="U287" t="str">
            <v>Committed</v>
          </cell>
          <cell r="V287">
            <v>960</v>
          </cell>
          <cell r="W287" t="str">
            <v>Settlement Postponed</v>
          </cell>
          <cell r="X287">
            <v>38861</v>
          </cell>
          <cell r="Y287">
            <v>7.55</v>
          </cell>
          <cell r="Z287">
            <v>0</v>
          </cell>
          <cell r="AA287">
            <v>0.49</v>
          </cell>
          <cell r="AB287">
            <v>8.0399999999999991</v>
          </cell>
          <cell r="AC287">
            <v>1520.99</v>
          </cell>
          <cell r="AD287">
            <v>100</v>
          </cell>
          <cell r="AE287">
            <v>38862</v>
          </cell>
          <cell r="AI287">
            <v>0</v>
          </cell>
          <cell r="AJ287">
            <v>38893</v>
          </cell>
          <cell r="AM287">
            <v>106</v>
          </cell>
          <cell r="AN287">
            <v>5</v>
          </cell>
          <cell r="AO287">
            <v>25</v>
          </cell>
          <cell r="AP287">
            <v>1</v>
          </cell>
          <cell r="AQ287" t="str">
            <v>NLS</v>
          </cell>
          <cell r="AR287" t="str">
            <v>NSW</v>
          </cell>
          <cell r="AS287" t="str">
            <v>S</v>
          </cell>
          <cell r="AT287" t="str">
            <v>PL</v>
          </cell>
          <cell r="AU287" t="str">
            <v>IT</v>
          </cell>
          <cell r="AV287" t="str">
            <v>SPLITLOAN</v>
          </cell>
          <cell r="AW287">
            <v>9002185</v>
          </cell>
          <cell r="AX287">
            <v>30</v>
          </cell>
          <cell r="AY287" t="str">
            <v>DLY</v>
          </cell>
          <cell r="AZ287" t="str">
            <v>N/A</v>
          </cell>
          <cell r="BA287">
            <v>0</v>
          </cell>
          <cell r="BB287">
            <v>0</v>
          </cell>
          <cell r="BC287">
            <v>0</v>
          </cell>
          <cell r="BF287" t="str">
            <v>POO</v>
          </cell>
          <cell r="BG287" t="str">
            <v>HLVR</v>
          </cell>
          <cell r="BH287" t="str">
            <v>NCM-W02</v>
          </cell>
        </row>
        <row r="288">
          <cell r="A288">
            <v>9002179</v>
          </cell>
          <cell r="B288">
            <v>1</v>
          </cell>
          <cell r="C288" t="str">
            <v>WMC</v>
          </cell>
          <cell r="D288" t="str">
            <v>ELO</v>
          </cell>
          <cell r="E288" t="str">
            <v>W</v>
          </cell>
          <cell r="F288" t="str">
            <v>NSW</v>
          </cell>
          <cell r="G288">
            <v>40000</v>
          </cell>
          <cell r="H288" t="str">
            <v>MOBIUS</v>
          </cell>
          <cell r="I288">
            <v>49000</v>
          </cell>
          <cell r="J288" t="str">
            <v>LAWTEAL</v>
          </cell>
          <cell r="M288">
            <v>9002179</v>
          </cell>
          <cell r="N288">
            <v>38835</v>
          </cell>
          <cell r="O288">
            <v>3550</v>
          </cell>
          <cell r="P288" t="str">
            <v>ALLMAN J G</v>
          </cell>
          <cell r="Q288">
            <v>756000</v>
          </cell>
          <cell r="R288">
            <v>0</v>
          </cell>
          <cell r="S288">
            <v>756000</v>
          </cell>
          <cell r="T288">
            <v>300</v>
          </cell>
          <cell r="U288" t="str">
            <v>Committed</v>
          </cell>
          <cell r="V288">
            <v>960</v>
          </cell>
          <cell r="W288" t="str">
            <v>Settlement Postponed</v>
          </cell>
          <cell r="X288">
            <v>38807</v>
          </cell>
          <cell r="Y288">
            <v>8</v>
          </cell>
          <cell r="Z288">
            <v>0</v>
          </cell>
          <cell r="AA288">
            <v>1.75</v>
          </cell>
          <cell r="AB288">
            <v>9.75</v>
          </cell>
          <cell r="AC288">
            <v>6142.5</v>
          </cell>
          <cell r="AD288">
            <v>70</v>
          </cell>
          <cell r="AE288">
            <v>38803</v>
          </cell>
          <cell r="AI288">
            <v>0</v>
          </cell>
          <cell r="AJ288">
            <v>38834</v>
          </cell>
          <cell r="AM288">
            <v>106</v>
          </cell>
          <cell r="AN288">
            <v>3</v>
          </cell>
          <cell r="AO288">
            <v>27</v>
          </cell>
          <cell r="AP288">
            <v>7</v>
          </cell>
          <cell r="AQ288" t="str">
            <v>KREMNIZER &amp; CO</v>
          </cell>
          <cell r="AR288" t="str">
            <v>NSW</v>
          </cell>
          <cell r="AS288" t="str">
            <v>S</v>
          </cell>
          <cell r="AT288" t="str">
            <v>PL</v>
          </cell>
          <cell r="AU288" t="str">
            <v>IT</v>
          </cell>
          <cell r="AV288" t="str">
            <v>SPLITLOAN</v>
          </cell>
          <cell r="AW288" t="str">
            <v>-</v>
          </cell>
          <cell r="AX288">
            <v>1</v>
          </cell>
          <cell r="AY288" t="str">
            <v>DLY</v>
          </cell>
          <cell r="AZ288" t="str">
            <v>N/A</v>
          </cell>
          <cell r="BA288">
            <v>0</v>
          </cell>
          <cell r="BB288">
            <v>0</v>
          </cell>
          <cell r="BC288">
            <v>0</v>
          </cell>
          <cell r="BF288" t="str">
            <v>BIP</v>
          </cell>
          <cell r="BG288" t="str">
            <v>Lawteal Equity Loan</v>
          </cell>
          <cell r="BH288" t="str">
            <v>NCM-W05</v>
          </cell>
        </row>
        <row r="289">
          <cell r="A289">
            <v>9002185</v>
          </cell>
          <cell r="B289">
            <v>1</v>
          </cell>
          <cell r="C289" t="str">
            <v>WMC</v>
          </cell>
          <cell r="D289" t="str">
            <v>PAY</v>
          </cell>
          <cell r="E289" t="str">
            <v>R</v>
          </cell>
          <cell r="F289" t="str">
            <v>NSW</v>
          </cell>
          <cell r="G289">
            <v>40003</v>
          </cell>
          <cell r="H289" t="str">
            <v>AFIG</v>
          </cell>
          <cell r="I289">
            <v>912</v>
          </cell>
          <cell r="J289" t="str">
            <v>WIZARD</v>
          </cell>
          <cell r="M289">
            <v>9002185</v>
          </cell>
          <cell r="N289">
            <v>38806</v>
          </cell>
          <cell r="O289">
            <v>3561</v>
          </cell>
          <cell r="P289" t="str">
            <v>LY L</v>
          </cell>
          <cell r="Q289">
            <v>206500</v>
          </cell>
          <cell r="R289">
            <v>0</v>
          </cell>
          <cell r="S289">
            <v>206500</v>
          </cell>
          <cell r="T289">
            <v>300</v>
          </cell>
          <cell r="U289" t="str">
            <v>Committed</v>
          </cell>
          <cell r="V289">
            <v>960</v>
          </cell>
          <cell r="W289" t="str">
            <v>Settlement Postponed</v>
          </cell>
          <cell r="X289">
            <v>38861</v>
          </cell>
          <cell r="Y289">
            <v>7.55</v>
          </cell>
          <cell r="Z289">
            <v>0</v>
          </cell>
          <cell r="AA289">
            <v>0.49</v>
          </cell>
          <cell r="AB289">
            <v>8.0399999999999991</v>
          </cell>
          <cell r="AC289">
            <v>1520.99</v>
          </cell>
          <cell r="AD289">
            <v>100</v>
          </cell>
          <cell r="AE289">
            <v>38862</v>
          </cell>
          <cell r="AI289">
            <v>0</v>
          </cell>
          <cell r="AJ289">
            <v>38893</v>
          </cell>
          <cell r="AM289">
            <v>106</v>
          </cell>
          <cell r="AN289">
            <v>5</v>
          </cell>
          <cell r="AO289">
            <v>25</v>
          </cell>
          <cell r="AP289">
            <v>1</v>
          </cell>
          <cell r="AQ289" t="str">
            <v>NLS</v>
          </cell>
          <cell r="AR289" t="str">
            <v>NSW</v>
          </cell>
          <cell r="AS289" t="str">
            <v>S</v>
          </cell>
          <cell r="AT289" t="str">
            <v>PL</v>
          </cell>
          <cell r="AU289" t="str">
            <v>IT</v>
          </cell>
          <cell r="AV289" t="str">
            <v>SPLITLOAN</v>
          </cell>
          <cell r="AW289">
            <v>9002185</v>
          </cell>
          <cell r="AX289">
            <v>30</v>
          </cell>
          <cell r="AY289" t="str">
            <v>DLY</v>
          </cell>
          <cell r="AZ289" t="str">
            <v>N/A</v>
          </cell>
          <cell r="BA289">
            <v>0</v>
          </cell>
          <cell r="BB289">
            <v>0</v>
          </cell>
          <cell r="BC289">
            <v>0</v>
          </cell>
          <cell r="BF289" t="str">
            <v>POO</v>
          </cell>
          <cell r="BG289" t="str">
            <v>HLVR</v>
          </cell>
          <cell r="BH289" t="str">
            <v>NCM-W02</v>
          </cell>
        </row>
        <row r="290">
          <cell r="A290">
            <v>9002391</v>
          </cell>
          <cell r="B290">
            <v>1</v>
          </cell>
          <cell r="D290" t="str">
            <v>ELO</v>
          </cell>
          <cell r="E290" t="str">
            <v>W</v>
          </cell>
          <cell r="F290" t="str">
            <v>NSW</v>
          </cell>
          <cell r="G290">
            <v>40000</v>
          </cell>
          <cell r="H290" t="str">
            <v>MOBIUS</v>
          </cell>
          <cell r="I290">
            <v>49000</v>
          </cell>
          <cell r="J290" t="str">
            <v>LAWTEAL</v>
          </cell>
          <cell r="M290">
            <v>9002391</v>
          </cell>
          <cell r="O290">
            <v>3882</v>
          </cell>
          <cell r="P290" t="str">
            <v>JATCO P/L</v>
          </cell>
          <cell r="Q290">
            <v>329000</v>
          </cell>
          <cell r="R290">
            <v>0</v>
          </cell>
          <cell r="S290">
            <v>329000</v>
          </cell>
          <cell r="T290">
            <v>300</v>
          </cell>
          <cell r="U290" t="str">
            <v>Committed</v>
          </cell>
          <cell r="V290">
            <v>960</v>
          </cell>
          <cell r="W290" t="str">
            <v>Settlement Postponed</v>
          </cell>
          <cell r="X290">
            <v>38869</v>
          </cell>
          <cell r="Y290">
            <v>8.25</v>
          </cell>
          <cell r="Z290">
            <v>0</v>
          </cell>
          <cell r="AA290">
            <v>1.5</v>
          </cell>
          <cell r="AB290">
            <v>9.75</v>
          </cell>
          <cell r="AC290">
            <v>2673.13</v>
          </cell>
          <cell r="AD290">
            <v>70</v>
          </cell>
          <cell r="AE290">
            <v>38867</v>
          </cell>
          <cell r="AI290">
            <v>0</v>
          </cell>
          <cell r="AJ290">
            <v>38898</v>
          </cell>
          <cell r="AM290">
            <v>106</v>
          </cell>
          <cell r="AN290">
            <v>5</v>
          </cell>
          <cell r="AO290">
            <v>30</v>
          </cell>
          <cell r="AP290">
            <v>7</v>
          </cell>
          <cell r="AQ290" t="str">
            <v>KREMNIZER &amp; CO</v>
          </cell>
          <cell r="AR290" t="str">
            <v>NSW</v>
          </cell>
          <cell r="AS290" t="str">
            <v>S</v>
          </cell>
          <cell r="AT290" t="str">
            <v>PL</v>
          </cell>
          <cell r="AU290" t="str">
            <v>IT</v>
          </cell>
          <cell r="AV290" t="str">
            <v>SPLITLOAN</v>
          </cell>
          <cell r="AW290" t="str">
            <v>-</v>
          </cell>
          <cell r="AX290">
            <v>1</v>
          </cell>
          <cell r="AY290" t="str">
            <v>DLY</v>
          </cell>
          <cell r="AZ290" t="str">
            <v>N/A</v>
          </cell>
          <cell r="BA290">
            <v>0</v>
          </cell>
          <cell r="BB290">
            <v>0</v>
          </cell>
          <cell r="BC290">
            <v>0</v>
          </cell>
          <cell r="BF290" t="str">
            <v>BIP</v>
          </cell>
          <cell r="BG290" t="str">
            <v>Lawteal Equity Loan</v>
          </cell>
          <cell r="BH290" t="str">
            <v>NCM-W05</v>
          </cell>
        </row>
        <row r="291">
          <cell r="A291">
            <v>9002064</v>
          </cell>
          <cell r="B291">
            <v>1</v>
          </cell>
          <cell r="D291" t="str">
            <v>ELO</v>
          </cell>
          <cell r="E291" t="str">
            <v>W</v>
          </cell>
          <cell r="F291" t="str">
            <v>NSW</v>
          </cell>
          <cell r="G291">
            <v>40000</v>
          </cell>
          <cell r="H291" t="str">
            <v>MOBIUS</v>
          </cell>
          <cell r="I291">
            <v>49000</v>
          </cell>
          <cell r="J291" t="str">
            <v>LAWTEAL</v>
          </cell>
          <cell r="M291">
            <v>9002064</v>
          </cell>
          <cell r="O291">
            <v>3375</v>
          </cell>
          <cell r="P291" t="str">
            <v>OSMAN W</v>
          </cell>
          <cell r="Q291">
            <v>204000</v>
          </cell>
          <cell r="R291">
            <v>0</v>
          </cell>
          <cell r="S291">
            <v>204000</v>
          </cell>
          <cell r="T291">
            <v>300</v>
          </cell>
          <cell r="U291" t="str">
            <v>Committed</v>
          </cell>
          <cell r="V291">
            <v>950</v>
          </cell>
          <cell r="W291" t="str">
            <v>Settlmnt In Progress</v>
          </cell>
          <cell r="X291">
            <v>38855</v>
          </cell>
          <cell r="Y291">
            <v>8</v>
          </cell>
          <cell r="Z291">
            <v>0</v>
          </cell>
          <cell r="AA291">
            <v>0.75</v>
          </cell>
          <cell r="AB291">
            <v>8.75</v>
          </cell>
          <cell r="AC291">
            <v>1487.5</v>
          </cell>
          <cell r="AD291">
            <v>61.82</v>
          </cell>
          <cell r="AE291">
            <v>38855</v>
          </cell>
          <cell r="AI291">
            <v>0</v>
          </cell>
          <cell r="AJ291">
            <v>38886</v>
          </cell>
          <cell r="AM291">
            <v>106</v>
          </cell>
          <cell r="AN291">
            <v>5</v>
          </cell>
          <cell r="AO291">
            <v>18</v>
          </cell>
          <cell r="AP291">
            <v>7</v>
          </cell>
          <cell r="AQ291" t="str">
            <v>KREMNIZER &amp; CO</v>
          </cell>
          <cell r="AR291" t="str">
            <v>NSW</v>
          </cell>
          <cell r="AS291" t="str">
            <v>S</v>
          </cell>
          <cell r="AT291" t="str">
            <v>PL</v>
          </cell>
          <cell r="AU291" t="str">
            <v>IT</v>
          </cell>
          <cell r="AV291" t="str">
            <v>SPLITLOAN</v>
          </cell>
          <cell r="AW291" t="str">
            <v>-</v>
          </cell>
          <cell r="AX291">
            <v>1</v>
          </cell>
          <cell r="AY291" t="str">
            <v>DLY</v>
          </cell>
          <cell r="AZ291" t="str">
            <v>N/A</v>
          </cell>
          <cell r="BA291">
            <v>0</v>
          </cell>
          <cell r="BB291">
            <v>0</v>
          </cell>
          <cell r="BC291">
            <v>0</v>
          </cell>
          <cell r="BF291" t="str">
            <v>BIP</v>
          </cell>
          <cell r="BG291" t="str">
            <v>Lawteal Equity Loan</v>
          </cell>
          <cell r="BH291" t="str">
            <v>NCM-W05</v>
          </cell>
        </row>
        <row r="292">
          <cell r="A292">
            <v>9002328</v>
          </cell>
          <cell r="B292">
            <v>1</v>
          </cell>
          <cell r="D292" t="str">
            <v>ELO</v>
          </cell>
          <cell r="E292" t="str">
            <v>W</v>
          </cell>
          <cell r="F292" t="str">
            <v>NSW</v>
          </cell>
          <cell r="G292">
            <v>40000</v>
          </cell>
          <cell r="H292" t="str">
            <v>MOBIUS</v>
          </cell>
          <cell r="I292">
            <v>49000</v>
          </cell>
          <cell r="J292" t="str">
            <v>LAWTEAL</v>
          </cell>
          <cell r="M292">
            <v>9002328</v>
          </cell>
          <cell r="O292">
            <v>3793</v>
          </cell>
          <cell r="P292" t="str">
            <v>KAW L</v>
          </cell>
          <cell r="Q292">
            <v>415000</v>
          </cell>
          <cell r="R292">
            <v>0</v>
          </cell>
          <cell r="S292">
            <v>415000</v>
          </cell>
          <cell r="T292">
            <v>300</v>
          </cell>
          <cell r="U292" t="str">
            <v>Committed</v>
          </cell>
          <cell r="V292">
            <v>950</v>
          </cell>
          <cell r="W292" t="str">
            <v>Settlmnt In Progress</v>
          </cell>
          <cell r="X292">
            <v>38856</v>
          </cell>
          <cell r="Y292">
            <v>8</v>
          </cell>
          <cell r="Z292">
            <v>0</v>
          </cell>
          <cell r="AA292">
            <v>1.5</v>
          </cell>
          <cell r="AB292">
            <v>9.5</v>
          </cell>
          <cell r="AC292">
            <v>3285.42</v>
          </cell>
          <cell r="AD292">
            <v>65.87</v>
          </cell>
          <cell r="AE292">
            <v>38856</v>
          </cell>
          <cell r="AI292">
            <v>0</v>
          </cell>
          <cell r="AJ292">
            <v>38887</v>
          </cell>
          <cell r="AM292">
            <v>106</v>
          </cell>
          <cell r="AN292">
            <v>5</v>
          </cell>
          <cell r="AO292">
            <v>19</v>
          </cell>
          <cell r="AP292">
            <v>7</v>
          </cell>
          <cell r="AQ292" t="str">
            <v>KREMNIZER &amp; CO</v>
          </cell>
          <cell r="AR292" t="str">
            <v>NSW</v>
          </cell>
          <cell r="AS292" t="str">
            <v>S</v>
          </cell>
          <cell r="AT292" t="str">
            <v>PL</v>
          </cell>
          <cell r="AU292" t="str">
            <v>IT</v>
          </cell>
          <cell r="AV292" t="str">
            <v>SPLITLOAN</v>
          </cell>
          <cell r="AW292" t="str">
            <v>-</v>
          </cell>
          <cell r="AX292">
            <v>1</v>
          </cell>
          <cell r="AY292" t="str">
            <v>DLY</v>
          </cell>
          <cell r="AZ292" t="str">
            <v>N/A</v>
          </cell>
          <cell r="BA292">
            <v>0</v>
          </cell>
          <cell r="BB292">
            <v>0</v>
          </cell>
          <cell r="BC292">
            <v>0</v>
          </cell>
          <cell r="BF292" t="str">
            <v>BIP</v>
          </cell>
          <cell r="BG292" t="str">
            <v>Lawteal Equity Loan</v>
          </cell>
          <cell r="BH292" t="str">
            <v>NCM-W05</v>
          </cell>
        </row>
        <row r="293">
          <cell r="A293">
            <v>9002354</v>
          </cell>
          <cell r="B293">
            <v>1</v>
          </cell>
          <cell r="D293" t="str">
            <v>ELO</v>
          </cell>
          <cell r="E293" t="str">
            <v>W</v>
          </cell>
          <cell r="F293" t="str">
            <v>NSW</v>
          </cell>
          <cell r="G293">
            <v>40000</v>
          </cell>
          <cell r="H293" t="str">
            <v>MOBIUS</v>
          </cell>
          <cell r="I293">
            <v>49000</v>
          </cell>
          <cell r="J293" t="str">
            <v>LAWTEAL</v>
          </cell>
          <cell r="M293">
            <v>9002354</v>
          </cell>
          <cell r="O293">
            <v>3830</v>
          </cell>
          <cell r="P293" t="str">
            <v>PIGGOTT D J</v>
          </cell>
          <cell r="Q293">
            <v>181000</v>
          </cell>
          <cell r="R293">
            <v>0</v>
          </cell>
          <cell r="S293">
            <v>181000</v>
          </cell>
          <cell r="T293">
            <v>300</v>
          </cell>
          <cell r="U293" t="str">
            <v>Committed</v>
          </cell>
          <cell r="V293">
            <v>950</v>
          </cell>
          <cell r="W293" t="str">
            <v>Settlmnt In Progress</v>
          </cell>
          <cell r="X293">
            <v>38863</v>
          </cell>
          <cell r="Y293">
            <v>8.25</v>
          </cell>
          <cell r="Z293">
            <v>0</v>
          </cell>
          <cell r="AA293">
            <v>0.5</v>
          </cell>
          <cell r="AB293">
            <v>8.75</v>
          </cell>
          <cell r="AC293">
            <v>1319.79</v>
          </cell>
          <cell r="AD293">
            <v>65.819999999999993</v>
          </cell>
          <cell r="AE293">
            <v>38863</v>
          </cell>
          <cell r="AI293">
            <v>0</v>
          </cell>
          <cell r="AJ293">
            <v>38894</v>
          </cell>
          <cell r="AM293">
            <v>106</v>
          </cell>
          <cell r="AN293">
            <v>5</v>
          </cell>
          <cell r="AO293">
            <v>26</v>
          </cell>
          <cell r="AP293">
            <v>7</v>
          </cell>
          <cell r="AQ293" t="str">
            <v>KREMNIZER &amp; CO</v>
          </cell>
          <cell r="AR293" t="str">
            <v>NSW</v>
          </cell>
          <cell r="AS293" t="str">
            <v>S</v>
          </cell>
          <cell r="AT293" t="str">
            <v>PL</v>
          </cell>
          <cell r="AU293" t="str">
            <v>IT</v>
          </cell>
          <cell r="AV293" t="str">
            <v>SPLITLOAN</v>
          </cell>
          <cell r="AW293">
            <v>9002354</v>
          </cell>
          <cell r="AX293">
            <v>1</v>
          </cell>
          <cell r="AY293" t="str">
            <v>DLY</v>
          </cell>
          <cell r="AZ293" t="str">
            <v>N/A</v>
          </cell>
          <cell r="BA293">
            <v>0</v>
          </cell>
          <cell r="BB293">
            <v>0</v>
          </cell>
          <cell r="BC293">
            <v>0</v>
          </cell>
          <cell r="BF293" t="str">
            <v>BIP</v>
          </cell>
          <cell r="BG293" t="str">
            <v>Lawteal Equity Loan</v>
          </cell>
          <cell r="BH293" t="str">
            <v>NCM-W05</v>
          </cell>
        </row>
        <row r="294">
          <cell r="A294">
            <v>9002374</v>
          </cell>
          <cell r="B294">
            <v>1</v>
          </cell>
          <cell r="D294" t="str">
            <v>ELO</v>
          </cell>
          <cell r="E294" t="str">
            <v>W</v>
          </cell>
          <cell r="F294" t="str">
            <v>NSW</v>
          </cell>
          <cell r="G294">
            <v>40000</v>
          </cell>
          <cell r="H294" t="str">
            <v>MOBIUS</v>
          </cell>
          <cell r="I294">
            <v>49000</v>
          </cell>
          <cell r="J294" t="str">
            <v>LAWTEAL</v>
          </cell>
          <cell r="M294">
            <v>9002374</v>
          </cell>
          <cell r="O294">
            <v>3855</v>
          </cell>
          <cell r="P294" t="str">
            <v>LAWS K A</v>
          </cell>
          <cell r="Q294">
            <v>125000</v>
          </cell>
          <cell r="R294">
            <v>0</v>
          </cell>
          <cell r="S294">
            <v>125000</v>
          </cell>
          <cell r="T294">
            <v>300</v>
          </cell>
          <cell r="U294" t="str">
            <v>Committed</v>
          </cell>
          <cell r="V294">
            <v>950</v>
          </cell>
          <cell r="W294" t="str">
            <v>Settlmnt In Progress</v>
          </cell>
          <cell r="X294">
            <v>38863</v>
          </cell>
          <cell r="Y294">
            <v>8.25</v>
          </cell>
          <cell r="Z294">
            <v>0</v>
          </cell>
          <cell r="AA294">
            <v>1.5</v>
          </cell>
          <cell r="AB294">
            <v>9.75</v>
          </cell>
          <cell r="AC294">
            <v>1015.63</v>
          </cell>
          <cell r="AD294">
            <v>43.1</v>
          </cell>
          <cell r="AE294">
            <v>38863</v>
          </cell>
          <cell r="AI294">
            <v>0</v>
          </cell>
          <cell r="AJ294">
            <v>38894</v>
          </cell>
          <cell r="AM294">
            <v>106</v>
          </cell>
          <cell r="AN294">
            <v>5</v>
          </cell>
          <cell r="AO294">
            <v>26</v>
          </cell>
          <cell r="AP294">
            <v>7</v>
          </cell>
          <cell r="AQ294" t="str">
            <v>KREMNIZER &amp; CO</v>
          </cell>
          <cell r="AR294" t="str">
            <v>NSW</v>
          </cell>
          <cell r="AS294" t="str">
            <v>S</v>
          </cell>
          <cell r="AT294" t="str">
            <v>PL</v>
          </cell>
          <cell r="AU294" t="str">
            <v>IT</v>
          </cell>
          <cell r="AV294" t="str">
            <v>SPLITLOAN</v>
          </cell>
          <cell r="AW294">
            <v>9002374</v>
          </cell>
          <cell r="AX294">
            <v>1</v>
          </cell>
          <cell r="AY294" t="str">
            <v>DLY</v>
          </cell>
          <cell r="AZ294" t="str">
            <v>N/A</v>
          </cell>
          <cell r="BA294">
            <v>0</v>
          </cell>
          <cell r="BB294">
            <v>0</v>
          </cell>
          <cell r="BC294">
            <v>0</v>
          </cell>
          <cell r="BF294" t="str">
            <v>BIP</v>
          </cell>
          <cell r="BG294" t="str">
            <v>Lawteal Equity Loan</v>
          </cell>
          <cell r="BH294" t="str">
            <v>NCM-W05</v>
          </cell>
        </row>
        <row r="295">
          <cell r="A295">
            <v>9002206</v>
          </cell>
          <cell r="B295">
            <v>1</v>
          </cell>
          <cell r="D295" t="str">
            <v>ELO</v>
          </cell>
          <cell r="E295" t="str">
            <v>W</v>
          </cell>
          <cell r="F295" t="str">
            <v>NSW</v>
          </cell>
          <cell r="G295">
            <v>40000</v>
          </cell>
          <cell r="H295" t="str">
            <v>MOBIUS</v>
          </cell>
          <cell r="I295">
            <v>49000</v>
          </cell>
          <cell r="J295" t="str">
            <v>LAWTEAL</v>
          </cell>
          <cell r="M295">
            <v>9002206</v>
          </cell>
          <cell r="O295">
            <v>3592</v>
          </cell>
          <cell r="P295" t="str">
            <v>MILLS F E</v>
          </cell>
          <cell r="Q295">
            <v>210000</v>
          </cell>
          <cell r="R295">
            <v>0</v>
          </cell>
          <cell r="S295">
            <v>210000</v>
          </cell>
          <cell r="T295">
            <v>300</v>
          </cell>
          <cell r="U295" t="str">
            <v>Committed</v>
          </cell>
          <cell r="V295">
            <v>950</v>
          </cell>
          <cell r="W295" t="str">
            <v>Settlmnt In Progress</v>
          </cell>
          <cell r="X295">
            <v>38867</v>
          </cell>
          <cell r="Y295">
            <v>8</v>
          </cell>
          <cell r="Z295">
            <v>0</v>
          </cell>
          <cell r="AA295">
            <v>0.75</v>
          </cell>
          <cell r="AB295">
            <v>8.75</v>
          </cell>
          <cell r="AC295">
            <v>1531.25</v>
          </cell>
          <cell r="AD295">
            <v>70</v>
          </cell>
          <cell r="AE295">
            <v>38867</v>
          </cell>
          <cell r="AI295">
            <v>0</v>
          </cell>
          <cell r="AJ295">
            <v>38898</v>
          </cell>
          <cell r="AM295">
            <v>106</v>
          </cell>
          <cell r="AN295">
            <v>5</v>
          </cell>
          <cell r="AO295">
            <v>30</v>
          </cell>
          <cell r="AP295">
            <v>7</v>
          </cell>
          <cell r="AQ295" t="str">
            <v>KREMNIZER &amp; CO</v>
          </cell>
          <cell r="AR295" t="str">
            <v>NSW</v>
          </cell>
          <cell r="AS295" t="str">
            <v>S</v>
          </cell>
          <cell r="AT295" t="str">
            <v>PL</v>
          </cell>
          <cell r="AU295" t="str">
            <v>IT</v>
          </cell>
          <cell r="AV295" t="str">
            <v>SPLITLOAN</v>
          </cell>
          <cell r="AW295" t="str">
            <v>-</v>
          </cell>
          <cell r="AX295">
            <v>1</v>
          </cell>
          <cell r="AY295" t="str">
            <v>DLY</v>
          </cell>
          <cell r="AZ295" t="str">
            <v>N/A</v>
          </cell>
          <cell r="BA295">
            <v>0</v>
          </cell>
          <cell r="BB295">
            <v>0</v>
          </cell>
          <cell r="BC295">
            <v>0</v>
          </cell>
          <cell r="BF295" t="str">
            <v>BIP</v>
          </cell>
          <cell r="BG295" t="str">
            <v>Lawteal Equity Loan</v>
          </cell>
          <cell r="BH295" t="str">
            <v>NCM-W05</v>
          </cell>
        </row>
        <row r="296">
          <cell r="A296">
            <v>9002244</v>
          </cell>
          <cell r="B296">
            <v>1</v>
          </cell>
          <cell r="D296" t="str">
            <v>NLA</v>
          </cell>
          <cell r="E296" t="str">
            <v>W</v>
          </cell>
          <cell r="F296" t="str">
            <v>VIC</v>
          </cell>
          <cell r="G296">
            <v>40000</v>
          </cell>
          <cell r="H296" t="str">
            <v>MOBIUS</v>
          </cell>
          <cell r="I296">
            <v>40044</v>
          </cell>
          <cell r="J296" t="str">
            <v>COLLINS</v>
          </cell>
          <cell r="M296">
            <v>9002244</v>
          </cell>
          <cell r="O296">
            <v>3652</v>
          </cell>
          <cell r="P296" t="str">
            <v>ANGUS S</v>
          </cell>
          <cell r="Q296">
            <v>427500</v>
          </cell>
          <cell r="R296">
            <v>0</v>
          </cell>
          <cell r="S296">
            <v>427500</v>
          </cell>
          <cell r="T296">
            <v>300</v>
          </cell>
          <cell r="U296" t="str">
            <v>Committed</v>
          </cell>
          <cell r="V296">
            <v>950</v>
          </cell>
          <cell r="W296" t="str">
            <v>Settlmnt In Progress</v>
          </cell>
          <cell r="X296">
            <v>38867</v>
          </cell>
          <cell r="Y296">
            <v>9.34</v>
          </cell>
          <cell r="Z296">
            <v>1.25</v>
          </cell>
          <cell r="AA296">
            <v>0</v>
          </cell>
          <cell r="AB296">
            <v>9.34</v>
          </cell>
          <cell r="AC296">
            <v>3327.38</v>
          </cell>
          <cell r="AD296">
            <v>95</v>
          </cell>
          <cell r="AE296">
            <v>38867</v>
          </cell>
          <cell r="AI296">
            <v>0</v>
          </cell>
          <cell r="AJ296">
            <v>38898</v>
          </cell>
          <cell r="AM296">
            <v>106</v>
          </cell>
          <cell r="AN296">
            <v>5</v>
          </cell>
          <cell r="AO296">
            <v>30</v>
          </cell>
          <cell r="AP296">
            <v>10</v>
          </cell>
          <cell r="AQ296" t="str">
            <v>GADENS (QLD)</v>
          </cell>
          <cell r="AR296" t="str">
            <v>QLD</v>
          </cell>
          <cell r="AS296" t="str">
            <v>S</v>
          </cell>
          <cell r="AT296" t="str">
            <v>PL</v>
          </cell>
          <cell r="AU296" t="str">
            <v>IT</v>
          </cell>
          <cell r="AV296" t="str">
            <v>SPLITLOAN</v>
          </cell>
          <cell r="AW296" t="str">
            <v>-</v>
          </cell>
          <cell r="AX296">
            <v>20</v>
          </cell>
          <cell r="AY296" t="str">
            <v>DLY</v>
          </cell>
          <cell r="AZ296" t="str">
            <v>N/A</v>
          </cell>
          <cell r="BA296">
            <v>0</v>
          </cell>
          <cell r="BB296">
            <v>0</v>
          </cell>
          <cell r="BC296">
            <v>0</v>
          </cell>
          <cell r="BF296" t="str">
            <v>ROO</v>
          </cell>
          <cell r="BG296" t="str">
            <v>Near Prime</v>
          </cell>
          <cell r="BH296" t="str">
            <v>NCM-W06</v>
          </cell>
        </row>
        <row r="297">
          <cell r="A297">
            <v>9002319</v>
          </cell>
          <cell r="B297">
            <v>1</v>
          </cell>
          <cell r="D297" t="str">
            <v>NLA</v>
          </cell>
          <cell r="E297" t="str">
            <v>W</v>
          </cell>
          <cell r="F297" t="str">
            <v>QLD</v>
          </cell>
          <cell r="G297">
            <v>40000</v>
          </cell>
          <cell r="H297" t="str">
            <v>MOBIUS</v>
          </cell>
          <cell r="I297">
            <v>40065</v>
          </cell>
          <cell r="J297" t="str">
            <v>PIONEER</v>
          </cell>
          <cell r="M297">
            <v>9002319</v>
          </cell>
          <cell r="O297">
            <v>3782</v>
          </cell>
          <cell r="P297" t="str">
            <v>HENDY R J</v>
          </cell>
          <cell r="Q297">
            <v>313500</v>
          </cell>
          <cell r="R297">
            <v>0</v>
          </cell>
          <cell r="S297">
            <v>313500</v>
          </cell>
          <cell r="T297">
            <v>300</v>
          </cell>
          <cell r="U297" t="str">
            <v>Committed</v>
          </cell>
          <cell r="V297">
            <v>950</v>
          </cell>
          <cell r="W297" t="str">
            <v>Settlmnt In Progress</v>
          </cell>
          <cell r="X297">
            <v>38867</v>
          </cell>
          <cell r="Y297">
            <v>6.09</v>
          </cell>
          <cell r="Z297">
            <v>1.25</v>
          </cell>
          <cell r="AA297">
            <v>1.25</v>
          </cell>
          <cell r="AB297">
            <v>8.59</v>
          </cell>
          <cell r="AC297">
            <v>2244.14</v>
          </cell>
          <cell r="AD297">
            <v>95</v>
          </cell>
          <cell r="AE297">
            <v>38867</v>
          </cell>
          <cell r="AI297">
            <v>0</v>
          </cell>
          <cell r="AJ297">
            <v>38898</v>
          </cell>
          <cell r="AM297">
            <v>106</v>
          </cell>
          <cell r="AN297">
            <v>5</v>
          </cell>
          <cell r="AO297">
            <v>30</v>
          </cell>
          <cell r="AP297">
            <v>4</v>
          </cell>
          <cell r="AQ297" t="str">
            <v>MACGILLIV (QLD)</v>
          </cell>
          <cell r="AR297" t="str">
            <v>QLD</v>
          </cell>
          <cell r="AS297" t="str">
            <v>S</v>
          </cell>
          <cell r="AT297" t="str">
            <v>PL</v>
          </cell>
          <cell r="AU297" t="str">
            <v>IT</v>
          </cell>
          <cell r="AV297" t="str">
            <v>SPLITLOAN</v>
          </cell>
          <cell r="AW297" t="str">
            <v>-</v>
          </cell>
          <cell r="AX297">
            <v>30</v>
          </cell>
          <cell r="AY297" t="str">
            <v>DLY</v>
          </cell>
          <cell r="AZ297" t="str">
            <v>N/A</v>
          </cell>
          <cell r="BA297">
            <v>0</v>
          </cell>
          <cell r="BB297">
            <v>0</v>
          </cell>
          <cell r="BC297">
            <v>0</v>
          </cell>
          <cell r="BF297" t="str">
            <v>POO</v>
          </cell>
          <cell r="BG297" t="str">
            <v>Near Prime</v>
          </cell>
          <cell r="BH297" t="str">
            <v>NCM-W06</v>
          </cell>
        </row>
        <row r="298">
          <cell r="A298">
            <v>9002391</v>
          </cell>
          <cell r="B298">
            <v>1</v>
          </cell>
          <cell r="D298" t="str">
            <v>ELO</v>
          </cell>
          <cell r="E298" t="str">
            <v>W</v>
          </cell>
          <cell r="F298" t="str">
            <v>NSW</v>
          </cell>
          <cell r="G298">
            <v>40000</v>
          </cell>
          <cell r="H298" t="str">
            <v>MOBIUS</v>
          </cell>
          <cell r="I298">
            <v>49000</v>
          </cell>
          <cell r="J298" t="str">
            <v>LAWTEAL</v>
          </cell>
          <cell r="M298">
            <v>9002391</v>
          </cell>
          <cell r="O298">
            <v>3882</v>
          </cell>
          <cell r="P298" t="str">
            <v>JATCO P/L</v>
          </cell>
          <cell r="Q298">
            <v>329000</v>
          </cell>
          <cell r="R298">
            <v>0</v>
          </cell>
          <cell r="S298">
            <v>329000</v>
          </cell>
          <cell r="T298">
            <v>300</v>
          </cell>
          <cell r="U298" t="str">
            <v>Committed</v>
          </cell>
          <cell r="V298">
            <v>950</v>
          </cell>
          <cell r="W298" t="str">
            <v>Settlmnt In Progress</v>
          </cell>
          <cell r="X298">
            <v>38867</v>
          </cell>
          <cell r="Y298">
            <v>8.25</v>
          </cell>
          <cell r="Z298">
            <v>0</v>
          </cell>
          <cell r="AA298">
            <v>1.5</v>
          </cell>
          <cell r="AB298">
            <v>9.75</v>
          </cell>
          <cell r="AC298">
            <v>2673.13</v>
          </cell>
          <cell r="AD298">
            <v>70</v>
          </cell>
          <cell r="AE298">
            <v>38867</v>
          </cell>
          <cell r="AI298">
            <v>0</v>
          </cell>
          <cell r="AJ298">
            <v>38898</v>
          </cell>
          <cell r="AM298">
            <v>106</v>
          </cell>
          <cell r="AN298">
            <v>5</v>
          </cell>
          <cell r="AO298">
            <v>30</v>
          </cell>
          <cell r="AP298">
            <v>7</v>
          </cell>
          <cell r="AQ298" t="str">
            <v>KREMNIZER &amp; CO</v>
          </cell>
          <cell r="AR298" t="str">
            <v>NSW</v>
          </cell>
          <cell r="AS298" t="str">
            <v>S</v>
          </cell>
          <cell r="AT298" t="str">
            <v>PL</v>
          </cell>
          <cell r="AU298" t="str">
            <v>IT</v>
          </cell>
          <cell r="AV298" t="str">
            <v>SPLITLOAN</v>
          </cell>
          <cell r="AW298" t="str">
            <v>-</v>
          </cell>
          <cell r="AX298">
            <v>1</v>
          </cell>
          <cell r="AY298" t="str">
            <v>DLY</v>
          </cell>
          <cell r="AZ298" t="str">
            <v>N/A</v>
          </cell>
          <cell r="BA298">
            <v>0</v>
          </cell>
          <cell r="BB298">
            <v>0</v>
          </cell>
          <cell r="BC298">
            <v>0</v>
          </cell>
          <cell r="BF298" t="str">
            <v>BIP</v>
          </cell>
          <cell r="BG298" t="str">
            <v>Lawteal Equity Loan</v>
          </cell>
          <cell r="BH298" t="str">
            <v>NCM-W05</v>
          </cell>
        </row>
        <row r="299">
          <cell r="A299">
            <v>9002179</v>
          </cell>
          <cell r="B299">
            <v>1</v>
          </cell>
          <cell r="D299" t="str">
            <v>ELO</v>
          </cell>
          <cell r="E299" t="str">
            <v>W</v>
          </cell>
          <cell r="F299" t="str">
            <v>NSW</v>
          </cell>
          <cell r="G299">
            <v>40000</v>
          </cell>
          <cell r="H299" t="str">
            <v>MOBIUS</v>
          </cell>
          <cell r="I299">
            <v>49000</v>
          </cell>
          <cell r="J299" t="str">
            <v>LAWTEAL</v>
          </cell>
          <cell r="M299">
            <v>9002179</v>
          </cell>
          <cell r="O299">
            <v>3550</v>
          </cell>
          <cell r="P299" t="str">
            <v>ALLMAN J G</v>
          </cell>
          <cell r="Q299">
            <v>756000</v>
          </cell>
          <cell r="R299">
            <v>0</v>
          </cell>
          <cell r="S299">
            <v>756000</v>
          </cell>
          <cell r="T299">
            <v>300</v>
          </cell>
          <cell r="U299" t="str">
            <v>Committed</v>
          </cell>
          <cell r="V299">
            <v>960</v>
          </cell>
          <cell r="W299" t="str">
            <v>Settlement Postponed</v>
          </cell>
          <cell r="X299">
            <v>38807</v>
          </cell>
          <cell r="Y299">
            <v>8</v>
          </cell>
          <cell r="Z299">
            <v>0</v>
          </cell>
          <cell r="AA299">
            <v>1.75</v>
          </cell>
          <cell r="AB299">
            <v>9.75</v>
          </cell>
          <cell r="AC299">
            <v>6142.5</v>
          </cell>
          <cell r="AD299">
            <v>70</v>
          </cell>
          <cell r="AE299">
            <v>38803</v>
          </cell>
          <cell r="AI299">
            <v>0</v>
          </cell>
          <cell r="AJ299">
            <v>38834</v>
          </cell>
          <cell r="AM299">
            <v>106</v>
          </cell>
          <cell r="AN299">
            <v>3</v>
          </cell>
          <cell r="AO299">
            <v>27</v>
          </cell>
          <cell r="AP299">
            <v>7</v>
          </cell>
          <cell r="AQ299" t="str">
            <v>KREMNIZER &amp; CO</v>
          </cell>
          <cell r="AR299" t="str">
            <v>NSW</v>
          </cell>
          <cell r="AS299" t="str">
            <v>S</v>
          </cell>
          <cell r="AT299" t="str">
            <v>PL</v>
          </cell>
          <cell r="AU299" t="str">
            <v>IT</v>
          </cell>
          <cell r="AV299" t="str">
            <v>SPLITLOAN</v>
          </cell>
          <cell r="AW299" t="str">
            <v>-</v>
          </cell>
          <cell r="AX299">
            <v>1</v>
          </cell>
          <cell r="AY299" t="str">
            <v>DLY</v>
          </cell>
          <cell r="AZ299" t="str">
            <v>N/A</v>
          </cell>
          <cell r="BA299">
            <v>0</v>
          </cell>
          <cell r="BB299">
            <v>0</v>
          </cell>
          <cell r="BC299">
            <v>0</v>
          </cell>
          <cell r="BF299" t="str">
            <v>BIP</v>
          </cell>
          <cell r="BG299" t="str">
            <v>Lawteal Equity Loan</v>
          </cell>
          <cell r="BH299" t="str">
            <v>NCM-W05</v>
          </cell>
        </row>
        <row r="300">
          <cell r="A300">
            <v>9002185</v>
          </cell>
          <cell r="B300">
            <v>1</v>
          </cell>
          <cell r="C300" t="str">
            <v>WMC</v>
          </cell>
          <cell r="D300" t="str">
            <v>PAY</v>
          </cell>
          <cell r="E300" t="str">
            <v>R</v>
          </cell>
          <cell r="F300" t="str">
            <v>NSW</v>
          </cell>
          <cell r="G300">
            <v>40003</v>
          </cell>
          <cell r="H300" t="str">
            <v>AFIG</v>
          </cell>
          <cell r="I300">
            <v>912</v>
          </cell>
          <cell r="J300" t="str">
            <v>WIZARD</v>
          </cell>
          <cell r="M300">
            <v>9002185</v>
          </cell>
          <cell r="N300">
            <v>38806</v>
          </cell>
          <cell r="O300">
            <v>3561</v>
          </cell>
          <cell r="P300" t="str">
            <v>LY L</v>
          </cell>
          <cell r="Q300">
            <v>206500</v>
          </cell>
          <cell r="R300">
            <v>0</v>
          </cell>
          <cell r="S300">
            <v>206500</v>
          </cell>
          <cell r="T300">
            <v>300</v>
          </cell>
          <cell r="U300" t="str">
            <v>Committed</v>
          </cell>
          <cell r="V300">
            <v>960</v>
          </cell>
          <cell r="W300" t="str">
            <v>Settlement Postponed</v>
          </cell>
          <cell r="X300">
            <v>38861</v>
          </cell>
          <cell r="Y300">
            <v>7.55</v>
          </cell>
          <cell r="Z300">
            <v>0</v>
          </cell>
          <cell r="AA300">
            <v>0.49</v>
          </cell>
          <cell r="AB300">
            <v>8.0399999999999991</v>
          </cell>
          <cell r="AC300">
            <v>1520.99</v>
          </cell>
          <cell r="AD300">
            <v>100</v>
          </cell>
          <cell r="AE300">
            <v>38862</v>
          </cell>
          <cell r="AI300">
            <v>0</v>
          </cell>
          <cell r="AJ300">
            <v>38893</v>
          </cell>
          <cell r="AM300">
            <v>106</v>
          </cell>
          <cell r="AN300">
            <v>5</v>
          </cell>
          <cell r="AO300">
            <v>25</v>
          </cell>
          <cell r="AP300">
            <v>1</v>
          </cell>
          <cell r="AQ300" t="str">
            <v>NLS</v>
          </cell>
          <cell r="AR300" t="str">
            <v>NSW</v>
          </cell>
          <cell r="AS300" t="str">
            <v>S</v>
          </cell>
          <cell r="AT300" t="str">
            <v>PL</v>
          </cell>
          <cell r="AU300" t="str">
            <v>IT</v>
          </cell>
          <cell r="AV300" t="str">
            <v>SPLITLOAN</v>
          </cell>
          <cell r="AW300">
            <v>9002185</v>
          </cell>
          <cell r="AX300">
            <v>30</v>
          </cell>
          <cell r="AY300" t="str">
            <v>DLY</v>
          </cell>
          <cell r="AZ300" t="str">
            <v>N/A</v>
          </cell>
          <cell r="BA300">
            <v>0</v>
          </cell>
          <cell r="BB300">
            <v>0</v>
          </cell>
          <cell r="BC300">
            <v>0</v>
          </cell>
          <cell r="BF300" t="str">
            <v>POO</v>
          </cell>
          <cell r="BG300" t="str">
            <v>HLVR</v>
          </cell>
          <cell r="BH300" t="str">
            <v>NCM-W02</v>
          </cell>
        </row>
        <row r="301">
          <cell r="A301">
            <v>9002304</v>
          </cell>
          <cell r="B301">
            <v>1</v>
          </cell>
          <cell r="C301" t="str">
            <v>WMC</v>
          </cell>
          <cell r="D301" t="str">
            <v>PAY</v>
          </cell>
          <cell r="E301" t="str">
            <v>R</v>
          </cell>
          <cell r="F301" t="str">
            <v>NSW</v>
          </cell>
          <cell r="G301">
            <v>40003</v>
          </cell>
          <cell r="H301" t="str">
            <v>AFIG</v>
          </cell>
          <cell r="I301">
            <v>912</v>
          </cell>
          <cell r="J301" t="str">
            <v>WIZARD</v>
          </cell>
          <cell r="M301">
            <v>9002304</v>
          </cell>
          <cell r="N301">
            <v>38835</v>
          </cell>
          <cell r="O301">
            <v>3759</v>
          </cell>
          <cell r="P301" t="str">
            <v>STRUTHERS J C</v>
          </cell>
          <cell r="Q301">
            <v>215000</v>
          </cell>
          <cell r="R301">
            <v>0</v>
          </cell>
          <cell r="S301">
            <v>215000</v>
          </cell>
          <cell r="T301">
            <v>300</v>
          </cell>
          <cell r="U301" t="str">
            <v>Committed</v>
          </cell>
          <cell r="V301">
            <v>950</v>
          </cell>
          <cell r="W301" t="str">
            <v>Settlmnt In Progress</v>
          </cell>
          <cell r="X301">
            <v>38866</v>
          </cell>
          <cell r="Y301">
            <v>7.55</v>
          </cell>
          <cell r="Z301">
            <v>0</v>
          </cell>
          <cell r="AA301">
            <v>0.49</v>
          </cell>
          <cell r="AB301">
            <v>8.0399999999999991</v>
          </cell>
          <cell r="AC301">
            <v>1583.59</v>
          </cell>
          <cell r="AD301">
            <v>100</v>
          </cell>
          <cell r="AE301">
            <v>38866</v>
          </cell>
          <cell r="AI301">
            <v>0</v>
          </cell>
          <cell r="AJ301">
            <v>38897</v>
          </cell>
          <cell r="AM301">
            <v>106</v>
          </cell>
          <cell r="AN301">
            <v>5</v>
          </cell>
          <cell r="AO301">
            <v>29</v>
          </cell>
          <cell r="AP301">
            <v>10</v>
          </cell>
          <cell r="AQ301" t="str">
            <v>GADENS (QLD)</v>
          </cell>
          <cell r="AR301" t="str">
            <v>QLD</v>
          </cell>
          <cell r="AS301" t="str">
            <v>S</v>
          </cell>
          <cell r="AT301" t="str">
            <v>PL</v>
          </cell>
          <cell r="AU301" t="str">
            <v>IT</v>
          </cell>
          <cell r="AV301" t="str">
            <v>SPLITLOAN</v>
          </cell>
          <cell r="AW301">
            <v>9002304</v>
          </cell>
          <cell r="AX301">
            <v>30</v>
          </cell>
          <cell r="AY301" t="str">
            <v>DLY</v>
          </cell>
          <cell r="AZ301" t="str">
            <v>N/A</v>
          </cell>
          <cell r="BA301">
            <v>0</v>
          </cell>
          <cell r="BB301">
            <v>0</v>
          </cell>
          <cell r="BC301">
            <v>0</v>
          </cell>
          <cell r="BF301" t="str">
            <v>POO</v>
          </cell>
          <cell r="BG301" t="str">
            <v>HLVR</v>
          </cell>
          <cell r="BH301" t="str">
            <v>NCM-W02</v>
          </cell>
        </row>
        <row r="302">
          <cell r="A302">
            <v>9002179</v>
          </cell>
          <cell r="B302">
            <v>1</v>
          </cell>
          <cell r="D302" t="str">
            <v>ELO</v>
          </cell>
          <cell r="E302" t="str">
            <v>W</v>
          </cell>
          <cell r="F302" t="str">
            <v>NSW</v>
          </cell>
          <cell r="G302">
            <v>40000</v>
          </cell>
          <cell r="H302" t="str">
            <v>MOBIUS</v>
          </cell>
          <cell r="I302">
            <v>49000</v>
          </cell>
          <cell r="J302" t="str">
            <v>LAWTEAL</v>
          </cell>
          <cell r="M302">
            <v>9002179</v>
          </cell>
          <cell r="O302">
            <v>3550</v>
          </cell>
          <cell r="P302" t="str">
            <v>ALLMAN J G</v>
          </cell>
          <cell r="Q302">
            <v>756000</v>
          </cell>
          <cell r="R302">
            <v>0</v>
          </cell>
          <cell r="S302">
            <v>756000</v>
          </cell>
          <cell r="T302">
            <v>300</v>
          </cell>
          <cell r="U302" t="str">
            <v>Committed</v>
          </cell>
          <cell r="V302">
            <v>960</v>
          </cell>
          <cell r="W302" t="str">
            <v>Settlement Postponed</v>
          </cell>
          <cell r="X302">
            <v>38807</v>
          </cell>
          <cell r="Y302">
            <v>8</v>
          </cell>
          <cell r="Z302">
            <v>0</v>
          </cell>
          <cell r="AA302">
            <v>1.75</v>
          </cell>
          <cell r="AB302">
            <v>9.75</v>
          </cell>
          <cell r="AC302">
            <v>6142.5</v>
          </cell>
          <cell r="AD302">
            <v>70</v>
          </cell>
          <cell r="AE302">
            <v>38803</v>
          </cell>
          <cell r="AI302">
            <v>0</v>
          </cell>
          <cell r="AJ302">
            <v>38834</v>
          </cell>
          <cell r="AM302">
            <v>106</v>
          </cell>
          <cell r="AN302">
            <v>3</v>
          </cell>
          <cell r="AO302">
            <v>27</v>
          </cell>
          <cell r="AP302">
            <v>7</v>
          </cell>
          <cell r="AQ302" t="str">
            <v>KREMNIZER &amp; CO</v>
          </cell>
          <cell r="AR302" t="str">
            <v>NSW</v>
          </cell>
          <cell r="AS302" t="str">
            <v>S</v>
          </cell>
          <cell r="AT302" t="str">
            <v>PL</v>
          </cell>
          <cell r="AU302" t="str">
            <v>IT</v>
          </cell>
          <cell r="AV302" t="str">
            <v>SPLITLOAN</v>
          </cell>
          <cell r="AW302" t="str">
            <v>-</v>
          </cell>
          <cell r="AX302">
            <v>1</v>
          </cell>
          <cell r="AY302" t="str">
            <v>DLY</v>
          </cell>
          <cell r="AZ302" t="str">
            <v>N/A</v>
          </cell>
          <cell r="BA302">
            <v>0</v>
          </cell>
          <cell r="BB302">
            <v>0</v>
          </cell>
          <cell r="BC302">
            <v>0</v>
          </cell>
          <cell r="BF302" t="str">
            <v>BIP</v>
          </cell>
          <cell r="BG302" t="str">
            <v>Lawteal Equity Loan</v>
          </cell>
          <cell r="BH302" t="str">
            <v>NCM-W05</v>
          </cell>
        </row>
        <row r="303">
          <cell r="A303">
            <v>9002185</v>
          </cell>
          <cell r="B303">
            <v>1</v>
          </cell>
          <cell r="C303" t="str">
            <v>WMC</v>
          </cell>
          <cell r="D303" t="str">
            <v>PAY</v>
          </cell>
          <cell r="E303" t="str">
            <v>R</v>
          </cell>
          <cell r="F303" t="str">
            <v>NSW</v>
          </cell>
          <cell r="G303">
            <v>40003</v>
          </cell>
          <cell r="H303" t="str">
            <v>AFIG</v>
          </cell>
          <cell r="I303">
            <v>912</v>
          </cell>
          <cell r="J303" t="str">
            <v>WIZARD</v>
          </cell>
          <cell r="M303">
            <v>9002185</v>
          </cell>
          <cell r="N303">
            <v>38806</v>
          </cell>
          <cell r="O303">
            <v>3561</v>
          </cell>
          <cell r="P303" t="str">
            <v>LY L</v>
          </cell>
          <cell r="Q303">
            <v>206500</v>
          </cell>
          <cell r="R303">
            <v>0</v>
          </cell>
          <cell r="S303">
            <v>206500</v>
          </cell>
          <cell r="T303">
            <v>300</v>
          </cell>
          <cell r="U303" t="str">
            <v>Committed</v>
          </cell>
          <cell r="V303">
            <v>960</v>
          </cell>
          <cell r="W303" t="str">
            <v>Settlement Postponed</v>
          </cell>
          <cell r="X303">
            <v>38861</v>
          </cell>
          <cell r="Y303">
            <v>7.55</v>
          </cell>
          <cell r="Z303">
            <v>0</v>
          </cell>
          <cell r="AA303">
            <v>0.49</v>
          </cell>
          <cell r="AB303">
            <v>8.0399999999999991</v>
          </cell>
          <cell r="AC303">
            <v>1520.99</v>
          </cell>
          <cell r="AD303">
            <v>100</v>
          </cell>
          <cell r="AE303">
            <v>38862</v>
          </cell>
          <cell r="AI303">
            <v>0</v>
          </cell>
          <cell r="AJ303">
            <v>38893</v>
          </cell>
          <cell r="AM303">
            <v>106</v>
          </cell>
          <cell r="AN303">
            <v>5</v>
          </cell>
          <cell r="AO303">
            <v>25</v>
          </cell>
          <cell r="AP303">
            <v>1</v>
          </cell>
          <cell r="AQ303" t="str">
            <v>NLS</v>
          </cell>
          <cell r="AR303" t="str">
            <v>NSW</v>
          </cell>
          <cell r="AS303" t="str">
            <v>S</v>
          </cell>
          <cell r="AT303" t="str">
            <v>PL</v>
          </cell>
          <cell r="AU303" t="str">
            <v>IT</v>
          </cell>
          <cell r="AV303" t="str">
            <v>SPLITLOAN</v>
          </cell>
          <cell r="AW303">
            <v>9002185</v>
          </cell>
          <cell r="AX303">
            <v>30</v>
          </cell>
          <cell r="AY303" t="str">
            <v>DLY</v>
          </cell>
          <cell r="AZ303" t="str">
            <v>N/A</v>
          </cell>
          <cell r="BA303">
            <v>0</v>
          </cell>
          <cell r="BB303">
            <v>0</v>
          </cell>
          <cell r="BC303">
            <v>0</v>
          </cell>
          <cell r="BF303" t="str">
            <v>POO</v>
          </cell>
          <cell r="BG303" t="str">
            <v>HLVR</v>
          </cell>
          <cell r="BH303" t="str">
            <v>NCM-W02</v>
          </cell>
        </row>
        <row r="304">
          <cell r="A304">
            <v>9002129</v>
          </cell>
          <cell r="B304">
            <v>1</v>
          </cell>
          <cell r="D304" t="str">
            <v>ELO</v>
          </cell>
          <cell r="E304" t="str">
            <v>W</v>
          </cell>
          <cell r="F304" t="str">
            <v>NSW</v>
          </cell>
          <cell r="G304">
            <v>40000</v>
          </cell>
          <cell r="H304" t="str">
            <v>MOBIUS</v>
          </cell>
          <cell r="I304">
            <v>49000</v>
          </cell>
          <cell r="J304" t="str">
            <v>LAWTEAL</v>
          </cell>
          <cell r="M304">
            <v>9002129</v>
          </cell>
          <cell r="O304">
            <v>3477</v>
          </cell>
          <cell r="P304" t="str">
            <v>FITCH B M</v>
          </cell>
          <cell r="Q304">
            <v>175000</v>
          </cell>
          <cell r="R304">
            <v>0</v>
          </cell>
          <cell r="S304">
            <v>175000</v>
          </cell>
          <cell r="T304">
            <v>300</v>
          </cell>
          <cell r="U304" t="str">
            <v>Committed</v>
          </cell>
          <cell r="V304">
            <v>960</v>
          </cell>
          <cell r="W304" t="str">
            <v>Settlement Postponed</v>
          </cell>
          <cell r="X304">
            <v>38791</v>
          </cell>
          <cell r="Y304">
            <v>8</v>
          </cell>
          <cell r="Z304">
            <v>0</v>
          </cell>
          <cell r="AA304">
            <v>2.2000000000000002</v>
          </cell>
          <cell r="AB304">
            <v>10.199999999999999</v>
          </cell>
          <cell r="AC304">
            <v>1487.5</v>
          </cell>
          <cell r="AD304">
            <v>67.31</v>
          </cell>
          <cell r="AE304">
            <v>38791</v>
          </cell>
          <cell r="AI304">
            <v>0</v>
          </cell>
          <cell r="AJ304">
            <v>38822</v>
          </cell>
          <cell r="AM304">
            <v>106</v>
          </cell>
          <cell r="AN304">
            <v>3</v>
          </cell>
          <cell r="AO304">
            <v>15</v>
          </cell>
          <cell r="AP304">
            <v>7</v>
          </cell>
          <cell r="AQ304" t="str">
            <v>KREMNIZER &amp; CO</v>
          </cell>
          <cell r="AR304" t="str">
            <v>NSW</v>
          </cell>
          <cell r="AS304" t="str">
            <v>S</v>
          </cell>
          <cell r="AT304" t="str">
            <v>PL</v>
          </cell>
          <cell r="AU304" t="str">
            <v>IT</v>
          </cell>
          <cell r="AV304" t="str">
            <v>SPLITLOAN</v>
          </cell>
          <cell r="AW304" t="str">
            <v>-</v>
          </cell>
          <cell r="AX304">
            <v>1</v>
          </cell>
          <cell r="AY304" t="str">
            <v>DLY</v>
          </cell>
          <cell r="AZ304" t="str">
            <v>N/A</v>
          </cell>
          <cell r="BA304">
            <v>0</v>
          </cell>
          <cell r="BB304">
            <v>0</v>
          </cell>
          <cell r="BC304">
            <v>0</v>
          </cell>
          <cell r="BF304" t="str">
            <v>BIP</v>
          </cell>
          <cell r="BG304" t="str">
            <v>Lawteal Equity Loan</v>
          </cell>
          <cell r="BH304" t="str">
            <v>NCM-W05</v>
          </cell>
        </row>
        <row r="305">
          <cell r="A305">
            <v>9002179</v>
          </cell>
          <cell r="B305">
            <v>1</v>
          </cell>
          <cell r="D305" t="str">
            <v>ELO</v>
          </cell>
          <cell r="E305" t="str">
            <v>W</v>
          </cell>
          <cell r="F305" t="str">
            <v>NSW</v>
          </cell>
          <cell r="G305">
            <v>40000</v>
          </cell>
          <cell r="H305" t="str">
            <v>MOBIUS</v>
          </cell>
          <cell r="I305">
            <v>49000</v>
          </cell>
          <cell r="J305" t="str">
            <v>LAWTEAL</v>
          </cell>
          <cell r="M305">
            <v>9002179</v>
          </cell>
          <cell r="O305">
            <v>3550</v>
          </cell>
          <cell r="P305" t="str">
            <v>ALLMAN J G</v>
          </cell>
          <cell r="Q305">
            <v>756000</v>
          </cell>
          <cell r="R305">
            <v>0</v>
          </cell>
          <cell r="S305">
            <v>756000</v>
          </cell>
          <cell r="T305">
            <v>300</v>
          </cell>
          <cell r="U305" t="str">
            <v>Committed</v>
          </cell>
          <cell r="V305">
            <v>960</v>
          </cell>
          <cell r="W305" t="str">
            <v>Settlement Postponed</v>
          </cell>
          <cell r="X305">
            <v>38807</v>
          </cell>
          <cell r="Y305">
            <v>8</v>
          </cell>
          <cell r="Z305">
            <v>0</v>
          </cell>
          <cell r="AA305">
            <v>1.75</v>
          </cell>
          <cell r="AB305">
            <v>9.75</v>
          </cell>
          <cell r="AC305">
            <v>6142.5</v>
          </cell>
          <cell r="AD305">
            <v>70</v>
          </cell>
          <cell r="AE305">
            <v>38803</v>
          </cell>
          <cell r="AI305">
            <v>0</v>
          </cell>
          <cell r="AJ305">
            <v>38834</v>
          </cell>
          <cell r="AM305">
            <v>106</v>
          </cell>
          <cell r="AN305">
            <v>3</v>
          </cell>
          <cell r="AO305">
            <v>27</v>
          </cell>
          <cell r="AP305">
            <v>7</v>
          </cell>
          <cell r="AQ305" t="str">
            <v>KREMNIZER &amp; CO</v>
          </cell>
          <cell r="AR305" t="str">
            <v>NSW</v>
          </cell>
          <cell r="AS305" t="str">
            <v>S</v>
          </cell>
          <cell r="AT305" t="str">
            <v>PL</v>
          </cell>
          <cell r="AU305" t="str">
            <v>IT</v>
          </cell>
          <cell r="AV305" t="str">
            <v>SPLITLOAN</v>
          </cell>
          <cell r="AW305" t="str">
            <v>-</v>
          </cell>
          <cell r="AX305">
            <v>1</v>
          </cell>
          <cell r="AY305" t="str">
            <v>DLY</v>
          </cell>
          <cell r="AZ305" t="str">
            <v>N/A</v>
          </cell>
          <cell r="BA305">
            <v>0</v>
          </cell>
          <cell r="BB305">
            <v>0</v>
          </cell>
          <cell r="BC305">
            <v>0</v>
          </cell>
          <cell r="BF305" t="str">
            <v>BIP</v>
          </cell>
          <cell r="BG305" t="str">
            <v>Lawteal Equity Loan</v>
          </cell>
          <cell r="BH305" t="str">
            <v>NCM-W05</v>
          </cell>
        </row>
        <row r="306">
          <cell r="A306">
            <v>9002185</v>
          </cell>
          <cell r="B306">
            <v>1</v>
          </cell>
          <cell r="C306" t="str">
            <v>WMC</v>
          </cell>
          <cell r="D306" t="str">
            <v>PAY</v>
          </cell>
          <cell r="E306" t="str">
            <v>R</v>
          </cell>
          <cell r="F306" t="str">
            <v>NSW</v>
          </cell>
          <cell r="G306">
            <v>40003</v>
          </cell>
          <cell r="H306" t="str">
            <v>AFIG</v>
          </cell>
          <cell r="I306">
            <v>912</v>
          </cell>
          <cell r="J306" t="str">
            <v>WIZARD</v>
          </cell>
          <cell r="M306">
            <v>9002185</v>
          </cell>
          <cell r="N306">
            <v>38806</v>
          </cell>
          <cell r="O306">
            <v>3561</v>
          </cell>
          <cell r="P306" t="str">
            <v>LY L</v>
          </cell>
          <cell r="Q306">
            <v>206500</v>
          </cell>
          <cell r="R306">
            <v>0</v>
          </cell>
          <cell r="S306">
            <v>206500</v>
          </cell>
          <cell r="T306">
            <v>300</v>
          </cell>
          <cell r="U306" t="str">
            <v>Committed</v>
          </cell>
          <cell r="V306">
            <v>960</v>
          </cell>
          <cell r="W306" t="str">
            <v>Settlement Postponed</v>
          </cell>
          <cell r="X306">
            <v>38861</v>
          </cell>
          <cell r="Y306">
            <v>7.55</v>
          </cell>
          <cell r="Z306">
            <v>0</v>
          </cell>
          <cell r="AA306">
            <v>0.49</v>
          </cell>
          <cell r="AB306">
            <v>8.0399999999999991</v>
          </cell>
          <cell r="AC306">
            <v>1520.99</v>
          </cell>
          <cell r="AD306">
            <v>100</v>
          </cell>
          <cell r="AE306">
            <v>38862</v>
          </cell>
          <cell r="AI306">
            <v>0</v>
          </cell>
          <cell r="AJ306">
            <v>38893</v>
          </cell>
          <cell r="AM306">
            <v>106</v>
          </cell>
          <cell r="AN306">
            <v>5</v>
          </cell>
          <cell r="AO306">
            <v>25</v>
          </cell>
          <cell r="AP306">
            <v>1</v>
          </cell>
          <cell r="AQ306" t="str">
            <v>NLS</v>
          </cell>
          <cell r="AR306" t="str">
            <v>NSW</v>
          </cell>
          <cell r="AS306" t="str">
            <v>S</v>
          </cell>
          <cell r="AT306" t="str">
            <v>PL</v>
          </cell>
          <cell r="AU306" t="str">
            <v>IT</v>
          </cell>
          <cell r="AV306" t="str">
            <v>SPLITLOAN</v>
          </cell>
          <cell r="AW306">
            <v>9002185</v>
          </cell>
          <cell r="AX306">
            <v>30</v>
          </cell>
          <cell r="AY306" t="str">
            <v>DLY</v>
          </cell>
          <cell r="AZ306" t="str">
            <v>N/A</v>
          </cell>
          <cell r="BA306">
            <v>0</v>
          </cell>
          <cell r="BB306">
            <v>0</v>
          </cell>
          <cell r="BC306">
            <v>0</v>
          </cell>
          <cell r="BF306" t="str">
            <v>POO</v>
          </cell>
          <cell r="BG306" t="str">
            <v>HLVR</v>
          </cell>
          <cell r="BH306" t="str">
            <v>NCM-W02</v>
          </cell>
        </row>
        <row r="307">
          <cell r="A307">
            <v>9001351</v>
          </cell>
          <cell r="B307">
            <v>1</v>
          </cell>
          <cell r="D307" t="str">
            <v>ELO</v>
          </cell>
          <cell r="E307" t="str">
            <v>W</v>
          </cell>
          <cell r="F307" t="str">
            <v>NSW</v>
          </cell>
          <cell r="G307">
            <v>40000</v>
          </cell>
          <cell r="H307" t="str">
            <v>MOBIUS</v>
          </cell>
          <cell r="I307">
            <v>49000</v>
          </cell>
          <cell r="J307" t="str">
            <v>LAWTEAL</v>
          </cell>
          <cell r="M307">
            <v>9001351</v>
          </cell>
          <cell r="O307">
            <v>2212</v>
          </cell>
          <cell r="P307" t="str">
            <v>LADE E J</v>
          </cell>
          <cell r="Q307">
            <v>387000</v>
          </cell>
          <cell r="R307">
            <v>0</v>
          </cell>
          <cell r="S307">
            <v>387000</v>
          </cell>
          <cell r="T307">
            <v>300</v>
          </cell>
          <cell r="U307" t="str">
            <v>Committed</v>
          </cell>
          <cell r="V307">
            <v>960</v>
          </cell>
          <cell r="W307" t="str">
            <v>Settlement Postponed</v>
          </cell>
          <cell r="X307">
            <v>38615</v>
          </cell>
          <cell r="Y307">
            <v>8</v>
          </cell>
          <cell r="Z307">
            <v>0</v>
          </cell>
          <cell r="AA307">
            <v>1.25</v>
          </cell>
          <cell r="AB307">
            <v>9.25</v>
          </cell>
          <cell r="AC307">
            <v>2983.13</v>
          </cell>
          <cell r="AD307">
            <v>53.75</v>
          </cell>
          <cell r="AE307">
            <v>38616</v>
          </cell>
          <cell r="AI307">
            <v>0</v>
          </cell>
          <cell r="AJ307">
            <v>38646</v>
          </cell>
          <cell r="AM307">
            <v>105</v>
          </cell>
          <cell r="AN307">
            <v>9</v>
          </cell>
          <cell r="AO307">
            <v>21</v>
          </cell>
          <cell r="AP307">
            <v>7</v>
          </cell>
          <cell r="AQ307" t="str">
            <v>KREMNIZER &amp; CO</v>
          </cell>
          <cell r="AR307" t="str">
            <v>NSW</v>
          </cell>
          <cell r="AS307" t="str">
            <v>S</v>
          </cell>
          <cell r="AT307" t="str">
            <v>PL</v>
          </cell>
          <cell r="AU307" t="str">
            <v>IT</v>
          </cell>
          <cell r="AV307" t="str">
            <v>SPLITLOAN</v>
          </cell>
          <cell r="AW307">
            <v>9001351</v>
          </cell>
          <cell r="AX307">
            <v>1</v>
          </cell>
          <cell r="AY307" t="str">
            <v>DLY</v>
          </cell>
          <cell r="AZ307" t="str">
            <v>N/A</v>
          </cell>
          <cell r="BA307">
            <v>0</v>
          </cell>
          <cell r="BB307">
            <v>0</v>
          </cell>
          <cell r="BC307">
            <v>0</v>
          </cell>
          <cell r="BF307" t="str">
            <v>BIP</v>
          </cell>
          <cell r="BG307" t="str">
            <v>Lawteal Equity Loan</v>
          </cell>
          <cell r="BH307" t="str">
            <v>NCM-W05</v>
          </cell>
        </row>
        <row r="308">
          <cell r="A308">
            <v>9001445</v>
          </cell>
          <cell r="B308">
            <v>1</v>
          </cell>
          <cell r="D308" t="str">
            <v>ELO</v>
          </cell>
          <cell r="E308" t="str">
            <v>W</v>
          </cell>
          <cell r="F308" t="str">
            <v>NSW</v>
          </cell>
          <cell r="G308">
            <v>40000</v>
          </cell>
          <cell r="H308" t="str">
            <v>MOBIUS</v>
          </cell>
          <cell r="I308">
            <v>49000</v>
          </cell>
          <cell r="J308" t="str">
            <v>LAWTEAL</v>
          </cell>
          <cell r="M308">
            <v>9001445</v>
          </cell>
          <cell r="O308">
            <v>2360</v>
          </cell>
          <cell r="P308" t="str">
            <v>HURLEY G P</v>
          </cell>
          <cell r="Q308">
            <v>196000</v>
          </cell>
          <cell r="R308">
            <v>0</v>
          </cell>
          <cell r="S308">
            <v>196000</v>
          </cell>
          <cell r="T308">
            <v>300</v>
          </cell>
          <cell r="U308" t="str">
            <v>Committed</v>
          </cell>
          <cell r="V308">
            <v>960</v>
          </cell>
          <cell r="W308" t="str">
            <v>Settlement Postponed</v>
          </cell>
          <cell r="X308">
            <v>38623</v>
          </cell>
          <cell r="Y308">
            <v>8</v>
          </cell>
          <cell r="Z308">
            <v>0</v>
          </cell>
          <cell r="AA308">
            <v>1.75</v>
          </cell>
          <cell r="AB308">
            <v>9.75</v>
          </cell>
          <cell r="AC308">
            <v>1592.5</v>
          </cell>
          <cell r="AD308">
            <v>70</v>
          </cell>
          <cell r="AE308">
            <v>38623</v>
          </cell>
          <cell r="AI308">
            <v>0</v>
          </cell>
          <cell r="AJ308">
            <v>38653</v>
          </cell>
          <cell r="AM308">
            <v>105</v>
          </cell>
          <cell r="AN308">
            <v>9</v>
          </cell>
          <cell r="AO308">
            <v>28</v>
          </cell>
          <cell r="AP308">
            <v>7</v>
          </cell>
          <cell r="AQ308" t="str">
            <v>KREMNIZER &amp; CO</v>
          </cell>
          <cell r="AR308" t="str">
            <v>NSW</v>
          </cell>
          <cell r="AS308" t="str">
            <v>S</v>
          </cell>
          <cell r="AT308" t="str">
            <v>PL</v>
          </cell>
          <cell r="AU308" t="str">
            <v>IT</v>
          </cell>
          <cell r="AV308" t="str">
            <v>SPLITLOAN</v>
          </cell>
          <cell r="AW308">
            <v>9001445</v>
          </cell>
          <cell r="AX308">
            <v>1</v>
          </cell>
          <cell r="AY308" t="str">
            <v>DLY</v>
          </cell>
          <cell r="AZ308" t="str">
            <v>N/A</v>
          </cell>
          <cell r="BA308">
            <v>0</v>
          </cell>
          <cell r="BB308">
            <v>0</v>
          </cell>
          <cell r="BC308">
            <v>0</v>
          </cell>
          <cell r="BF308" t="str">
            <v>BIP</v>
          </cell>
          <cell r="BG308" t="str">
            <v>Lawteal Equity Loan</v>
          </cell>
          <cell r="BH308" t="str">
            <v>NCM-W05</v>
          </cell>
        </row>
        <row r="309">
          <cell r="A309">
            <v>9001508</v>
          </cell>
          <cell r="B309">
            <v>1</v>
          </cell>
          <cell r="D309" t="str">
            <v>ELO</v>
          </cell>
          <cell r="E309" t="str">
            <v>W</v>
          </cell>
          <cell r="F309" t="str">
            <v>NSW</v>
          </cell>
          <cell r="G309">
            <v>40000</v>
          </cell>
          <cell r="H309" t="str">
            <v>MOBIUS</v>
          </cell>
          <cell r="I309">
            <v>49000</v>
          </cell>
          <cell r="J309" t="str">
            <v>LAWTEAL</v>
          </cell>
          <cell r="M309">
            <v>9001508</v>
          </cell>
          <cell r="O309">
            <v>2466</v>
          </cell>
          <cell r="P309" t="str">
            <v>PAGE SERVICES</v>
          </cell>
          <cell r="Q309">
            <v>540000</v>
          </cell>
          <cell r="R309">
            <v>0</v>
          </cell>
          <cell r="S309">
            <v>540000</v>
          </cell>
          <cell r="T309">
            <v>300</v>
          </cell>
          <cell r="U309" t="str">
            <v>Committed</v>
          </cell>
          <cell r="V309">
            <v>960</v>
          </cell>
          <cell r="W309" t="str">
            <v>Settlement Postponed</v>
          </cell>
          <cell r="X309">
            <v>38657</v>
          </cell>
          <cell r="Y309">
            <v>8</v>
          </cell>
          <cell r="Z309">
            <v>0</v>
          </cell>
          <cell r="AA309">
            <v>2.75</v>
          </cell>
          <cell r="AB309">
            <v>10.75</v>
          </cell>
          <cell r="AC309">
            <v>4837.5</v>
          </cell>
          <cell r="AD309">
            <v>60</v>
          </cell>
          <cell r="AE309">
            <v>38649</v>
          </cell>
          <cell r="AI309">
            <v>0</v>
          </cell>
          <cell r="AJ309">
            <v>38680</v>
          </cell>
          <cell r="AM309">
            <v>105</v>
          </cell>
          <cell r="AN309">
            <v>10</v>
          </cell>
          <cell r="AO309">
            <v>24</v>
          </cell>
          <cell r="AP309">
            <v>7</v>
          </cell>
          <cell r="AQ309" t="str">
            <v>KREMNIZER &amp; CO</v>
          </cell>
          <cell r="AR309" t="str">
            <v>NSW</v>
          </cell>
          <cell r="AS309" t="str">
            <v>S</v>
          </cell>
          <cell r="AT309" t="str">
            <v>PL</v>
          </cell>
          <cell r="AU309" t="str">
            <v>IT</v>
          </cell>
          <cell r="AV309" t="str">
            <v>SPLITLOAN</v>
          </cell>
          <cell r="AW309">
            <v>9001508</v>
          </cell>
          <cell r="AX309">
            <v>1</v>
          </cell>
          <cell r="AY309" t="str">
            <v>DLY</v>
          </cell>
          <cell r="AZ309" t="str">
            <v>N/A</v>
          </cell>
          <cell r="BA309">
            <v>0</v>
          </cell>
          <cell r="BB309">
            <v>0</v>
          </cell>
          <cell r="BC309">
            <v>0</v>
          </cell>
          <cell r="BF309" t="str">
            <v>BIP</v>
          </cell>
          <cell r="BG309" t="str">
            <v>Lawteal Equity Loan</v>
          </cell>
          <cell r="BH309" t="str">
            <v>NCM-W05</v>
          </cell>
        </row>
        <row r="310">
          <cell r="A310">
            <v>9001478</v>
          </cell>
          <cell r="B310">
            <v>1</v>
          </cell>
          <cell r="D310" t="str">
            <v>ELO</v>
          </cell>
          <cell r="E310" t="str">
            <v>W</v>
          </cell>
          <cell r="F310" t="str">
            <v>NSW</v>
          </cell>
          <cell r="G310">
            <v>40000</v>
          </cell>
          <cell r="H310" t="str">
            <v>MOBIUS</v>
          </cell>
          <cell r="I310">
            <v>49000</v>
          </cell>
          <cell r="J310" t="str">
            <v>LAWTEAL</v>
          </cell>
          <cell r="M310">
            <v>9001478</v>
          </cell>
          <cell r="O310">
            <v>2417</v>
          </cell>
          <cell r="P310" t="str">
            <v>URIBE J</v>
          </cell>
          <cell r="Q310">
            <v>123000</v>
          </cell>
          <cell r="R310">
            <v>0</v>
          </cell>
          <cell r="S310">
            <v>123000</v>
          </cell>
          <cell r="T310">
            <v>300</v>
          </cell>
          <cell r="U310" t="str">
            <v>Committed</v>
          </cell>
          <cell r="V310">
            <v>960</v>
          </cell>
          <cell r="W310" t="str">
            <v>Settlement Postponed</v>
          </cell>
          <cell r="X310">
            <v>38653</v>
          </cell>
          <cell r="Y310">
            <v>8</v>
          </cell>
          <cell r="Z310">
            <v>0</v>
          </cell>
          <cell r="AA310">
            <v>1</v>
          </cell>
          <cell r="AB310">
            <v>9</v>
          </cell>
          <cell r="AC310">
            <v>922.5</v>
          </cell>
          <cell r="AD310">
            <v>64.739999999999995</v>
          </cell>
          <cell r="AE310">
            <v>38652</v>
          </cell>
          <cell r="AI310">
            <v>0</v>
          </cell>
          <cell r="AJ310">
            <v>38683</v>
          </cell>
          <cell r="AM310">
            <v>105</v>
          </cell>
          <cell r="AN310">
            <v>10</v>
          </cell>
          <cell r="AO310">
            <v>27</v>
          </cell>
          <cell r="AP310">
            <v>7</v>
          </cell>
          <cell r="AQ310" t="str">
            <v>KREMNIZER &amp; CO</v>
          </cell>
          <cell r="AR310" t="str">
            <v>NSW</v>
          </cell>
          <cell r="AS310" t="str">
            <v>S</v>
          </cell>
          <cell r="AT310" t="str">
            <v>PL</v>
          </cell>
          <cell r="AU310" t="str">
            <v>IT</v>
          </cell>
          <cell r="AV310" t="str">
            <v>SPLITLOAN</v>
          </cell>
          <cell r="AW310">
            <v>9001478</v>
          </cell>
          <cell r="AX310">
            <v>1</v>
          </cell>
          <cell r="AY310" t="str">
            <v>DLY</v>
          </cell>
          <cell r="AZ310" t="str">
            <v>N/A</v>
          </cell>
          <cell r="BA310">
            <v>0</v>
          </cell>
          <cell r="BB310">
            <v>0</v>
          </cell>
          <cell r="BC310">
            <v>0</v>
          </cell>
          <cell r="BF310" t="str">
            <v>BIP</v>
          </cell>
          <cell r="BG310" t="str">
            <v>Lawteal Equity Loan</v>
          </cell>
          <cell r="BH310" t="str">
            <v>NCM-W05</v>
          </cell>
        </row>
        <row r="311">
          <cell r="A311">
            <v>9001647</v>
          </cell>
          <cell r="B311">
            <v>1</v>
          </cell>
          <cell r="D311" t="str">
            <v>ELO</v>
          </cell>
          <cell r="E311" t="str">
            <v>W</v>
          </cell>
          <cell r="F311" t="str">
            <v>NSW</v>
          </cell>
          <cell r="G311">
            <v>40000</v>
          </cell>
          <cell r="H311" t="str">
            <v>MOBIUS</v>
          </cell>
          <cell r="I311">
            <v>49000</v>
          </cell>
          <cell r="J311" t="str">
            <v>LAWTEAL</v>
          </cell>
          <cell r="M311">
            <v>9001647</v>
          </cell>
          <cell r="O311">
            <v>2696</v>
          </cell>
          <cell r="P311" t="str">
            <v>SANCHEZ A</v>
          </cell>
          <cell r="Q311">
            <v>476000</v>
          </cell>
          <cell r="R311">
            <v>0</v>
          </cell>
          <cell r="S311">
            <v>476000</v>
          </cell>
          <cell r="T311">
            <v>300</v>
          </cell>
          <cell r="U311" t="str">
            <v>Committed</v>
          </cell>
          <cell r="V311">
            <v>960</v>
          </cell>
          <cell r="W311" t="str">
            <v>Settlement Postponed</v>
          </cell>
          <cell r="X311">
            <v>38715</v>
          </cell>
          <cell r="Y311">
            <v>8</v>
          </cell>
          <cell r="Z311">
            <v>0</v>
          </cell>
          <cell r="AA311">
            <v>1.25</v>
          </cell>
          <cell r="AB311">
            <v>9.25</v>
          </cell>
          <cell r="AC311">
            <v>3669.17</v>
          </cell>
          <cell r="AD311">
            <v>70</v>
          </cell>
          <cell r="AE311">
            <v>38680</v>
          </cell>
          <cell r="AI311">
            <v>0</v>
          </cell>
          <cell r="AJ311">
            <v>38710</v>
          </cell>
          <cell r="AM311">
            <v>105</v>
          </cell>
          <cell r="AN311">
            <v>11</v>
          </cell>
          <cell r="AO311">
            <v>24</v>
          </cell>
          <cell r="AP311">
            <v>7</v>
          </cell>
          <cell r="AQ311" t="str">
            <v>KREMNIZER &amp; CO</v>
          </cell>
          <cell r="AR311" t="str">
            <v>NSW</v>
          </cell>
          <cell r="AS311" t="str">
            <v>S</v>
          </cell>
          <cell r="AT311" t="str">
            <v>PL</v>
          </cell>
          <cell r="AU311" t="str">
            <v>IT</v>
          </cell>
          <cell r="AV311" t="str">
            <v>SPLITLOAN</v>
          </cell>
          <cell r="AW311">
            <v>9001647</v>
          </cell>
          <cell r="AX311">
            <v>1</v>
          </cell>
          <cell r="AY311" t="str">
            <v>DLY</v>
          </cell>
          <cell r="AZ311" t="str">
            <v>N/A</v>
          </cell>
          <cell r="BA311">
            <v>0</v>
          </cell>
          <cell r="BB311">
            <v>0</v>
          </cell>
          <cell r="BC311">
            <v>0</v>
          </cell>
          <cell r="BF311" t="str">
            <v>BIP</v>
          </cell>
          <cell r="BG311" t="str">
            <v>Lawteal Equity Loan</v>
          </cell>
          <cell r="BH311" t="str">
            <v>NCM-W05</v>
          </cell>
        </row>
        <row r="312">
          <cell r="A312">
            <v>9001768</v>
          </cell>
          <cell r="B312">
            <v>1</v>
          </cell>
          <cell r="D312" t="str">
            <v>ELO</v>
          </cell>
          <cell r="E312" t="str">
            <v>W</v>
          </cell>
          <cell r="F312" t="str">
            <v>NSW</v>
          </cell>
          <cell r="G312">
            <v>40000</v>
          </cell>
          <cell r="H312" t="str">
            <v>MOBIUS</v>
          </cell>
          <cell r="I312">
            <v>49000</v>
          </cell>
          <cell r="J312" t="str">
            <v>LAWTEAL</v>
          </cell>
          <cell r="M312">
            <v>9001768</v>
          </cell>
          <cell r="O312">
            <v>2894</v>
          </cell>
          <cell r="P312" t="str">
            <v>GUTIERREZ N F</v>
          </cell>
          <cell r="Q312">
            <v>259000</v>
          </cell>
          <cell r="R312">
            <v>0</v>
          </cell>
          <cell r="S312">
            <v>259000</v>
          </cell>
          <cell r="T312">
            <v>300</v>
          </cell>
          <cell r="U312" t="str">
            <v>Committed</v>
          </cell>
          <cell r="V312">
            <v>960</v>
          </cell>
          <cell r="W312" t="str">
            <v>Settlement Postponed</v>
          </cell>
          <cell r="X312">
            <v>38708</v>
          </cell>
          <cell r="Y312">
            <v>8</v>
          </cell>
          <cell r="Z312">
            <v>0</v>
          </cell>
          <cell r="AA312">
            <v>1.25</v>
          </cell>
          <cell r="AB312">
            <v>9.25</v>
          </cell>
          <cell r="AC312">
            <v>1996.46</v>
          </cell>
          <cell r="AD312">
            <v>70</v>
          </cell>
          <cell r="AE312">
            <v>38708</v>
          </cell>
          <cell r="AI312">
            <v>0</v>
          </cell>
          <cell r="AJ312">
            <v>38739</v>
          </cell>
          <cell r="AM312">
            <v>105</v>
          </cell>
          <cell r="AN312">
            <v>12</v>
          </cell>
          <cell r="AO312">
            <v>22</v>
          </cell>
          <cell r="AP312">
            <v>7</v>
          </cell>
          <cell r="AQ312" t="str">
            <v>KREMNIZER &amp; CO</v>
          </cell>
          <cell r="AR312" t="str">
            <v>NSW</v>
          </cell>
          <cell r="AS312" t="str">
            <v>S</v>
          </cell>
          <cell r="AT312" t="str">
            <v>PL</v>
          </cell>
          <cell r="AU312" t="str">
            <v>IT</v>
          </cell>
          <cell r="AV312" t="str">
            <v>SPLITLOAN</v>
          </cell>
          <cell r="AW312">
            <v>9001768</v>
          </cell>
          <cell r="AX312">
            <v>1</v>
          </cell>
          <cell r="AY312" t="str">
            <v>DLY</v>
          </cell>
          <cell r="AZ312" t="str">
            <v>N/A</v>
          </cell>
          <cell r="BA312">
            <v>0</v>
          </cell>
          <cell r="BB312">
            <v>0</v>
          </cell>
          <cell r="BC312">
            <v>0</v>
          </cell>
          <cell r="BF312" t="str">
            <v>BIP</v>
          </cell>
          <cell r="BG312" t="str">
            <v>Lawteal Equity Loan</v>
          </cell>
          <cell r="BH312" t="str">
            <v>NCM-W05</v>
          </cell>
        </row>
        <row r="313">
          <cell r="A313">
            <v>9001888</v>
          </cell>
          <cell r="B313">
            <v>1</v>
          </cell>
          <cell r="D313" t="str">
            <v>ELO</v>
          </cell>
          <cell r="E313" t="str">
            <v>W</v>
          </cell>
          <cell r="F313" t="str">
            <v>NSW</v>
          </cell>
          <cell r="G313">
            <v>40000</v>
          </cell>
          <cell r="H313" t="str">
            <v>MOBIUS</v>
          </cell>
          <cell r="I313">
            <v>49000</v>
          </cell>
          <cell r="J313" t="str">
            <v>LAWTEAL</v>
          </cell>
          <cell r="M313">
            <v>9001888</v>
          </cell>
          <cell r="O313">
            <v>3086</v>
          </cell>
          <cell r="P313" t="str">
            <v>MCDOWELL ENTER</v>
          </cell>
          <cell r="Q313">
            <v>276000</v>
          </cell>
          <cell r="R313">
            <v>0</v>
          </cell>
          <cell r="S313">
            <v>276000</v>
          </cell>
          <cell r="T313">
            <v>300</v>
          </cell>
          <cell r="U313" t="str">
            <v>Committed</v>
          </cell>
          <cell r="V313">
            <v>960</v>
          </cell>
          <cell r="W313" t="str">
            <v>Settlement Postponed</v>
          </cell>
          <cell r="X313">
            <v>38761</v>
          </cell>
          <cell r="Y313">
            <v>8</v>
          </cell>
          <cell r="Z313">
            <v>0</v>
          </cell>
          <cell r="AA313">
            <v>1.25</v>
          </cell>
          <cell r="AB313">
            <v>9.25</v>
          </cell>
          <cell r="AC313">
            <v>2127.5</v>
          </cell>
          <cell r="AD313">
            <v>69.87</v>
          </cell>
          <cell r="AE313">
            <v>38761</v>
          </cell>
          <cell r="AI313">
            <v>0</v>
          </cell>
          <cell r="AJ313">
            <v>38789</v>
          </cell>
          <cell r="AM313">
            <v>106</v>
          </cell>
          <cell r="AN313">
            <v>2</v>
          </cell>
          <cell r="AO313">
            <v>13</v>
          </cell>
          <cell r="AP313">
            <v>7</v>
          </cell>
          <cell r="AQ313" t="str">
            <v>KREMNIZER &amp; CO</v>
          </cell>
          <cell r="AR313" t="str">
            <v>NSW</v>
          </cell>
          <cell r="AS313" t="str">
            <v>S</v>
          </cell>
          <cell r="AT313" t="str">
            <v>PL</v>
          </cell>
          <cell r="AU313" t="str">
            <v>IT</v>
          </cell>
          <cell r="AV313" t="str">
            <v>SPLITLOAN</v>
          </cell>
          <cell r="AW313">
            <v>9001888</v>
          </cell>
          <cell r="AX313">
            <v>1</v>
          </cell>
          <cell r="AY313" t="str">
            <v>DLY</v>
          </cell>
          <cell r="AZ313" t="str">
            <v>N/A</v>
          </cell>
          <cell r="BA313">
            <v>0</v>
          </cell>
          <cell r="BB313">
            <v>0</v>
          </cell>
          <cell r="BC313">
            <v>0</v>
          </cell>
          <cell r="BF313" t="str">
            <v>BIP</v>
          </cell>
          <cell r="BG313" t="str">
            <v>Lawteal Equity Loan</v>
          </cell>
          <cell r="BH313" t="str">
            <v>NCM-W05</v>
          </cell>
        </row>
        <row r="314">
          <cell r="A314">
            <v>9002051</v>
          </cell>
          <cell r="B314">
            <v>1</v>
          </cell>
          <cell r="D314" t="str">
            <v>ELO</v>
          </cell>
          <cell r="E314" t="str">
            <v>W</v>
          </cell>
          <cell r="F314" t="str">
            <v>NSW</v>
          </cell>
          <cell r="G314">
            <v>40000</v>
          </cell>
          <cell r="H314" t="str">
            <v>MOBIUS</v>
          </cell>
          <cell r="I314">
            <v>49000</v>
          </cell>
          <cell r="J314" t="str">
            <v>LAWTEAL</v>
          </cell>
          <cell r="M314">
            <v>9002051</v>
          </cell>
          <cell r="O314">
            <v>3358</v>
          </cell>
          <cell r="P314" t="str">
            <v>ZAMMIT A</v>
          </cell>
          <cell r="Q314">
            <v>455000</v>
          </cell>
          <cell r="R314">
            <v>0</v>
          </cell>
          <cell r="S314">
            <v>455000</v>
          </cell>
          <cell r="T314">
            <v>300</v>
          </cell>
          <cell r="U314" t="str">
            <v>Committed</v>
          </cell>
          <cell r="V314">
            <v>960</v>
          </cell>
          <cell r="W314" t="str">
            <v>Settlement Postponed</v>
          </cell>
          <cell r="X314">
            <v>38777</v>
          </cell>
          <cell r="Y314">
            <v>8</v>
          </cell>
          <cell r="Z314">
            <v>0</v>
          </cell>
          <cell r="AA314">
            <v>1</v>
          </cell>
          <cell r="AB314">
            <v>9</v>
          </cell>
          <cell r="AC314">
            <v>3412.5</v>
          </cell>
          <cell r="AD314">
            <v>70</v>
          </cell>
          <cell r="AE314">
            <v>38776</v>
          </cell>
          <cell r="AI314">
            <v>0</v>
          </cell>
          <cell r="AJ314">
            <v>38804</v>
          </cell>
          <cell r="AM314">
            <v>106</v>
          </cell>
          <cell r="AN314">
            <v>2</v>
          </cell>
          <cell r="AO314">
            <v>28</v>
          </cell>
          <cell r="AP314">
            <v>7</v>
          </cell>
          <cell r="AQ314" t="str">
            <v>KREMNIZER &amp; CO</v>
          </cell>
          <cell r="AR314" t="str">
            <v>NSW</v>
          </cell>
          <cell r="AS314" t="str">
            <v>S</v>
          </cell>
          <cell r="AT314" t="str">
            <v>PL</v>
          </cell>
          <cell r="AU314" t="str">
            <v>IT</v>
          </cell>
          <cell r="AV314" t="str">
            <v>SPLITLOAN</v>
          </cell>
          <cell r="AW314" t="str">
            <v>-</v>
          </cell>
          <cell r="AX314">
            <v>1</v>
          </cell>
          <cell r="AY314" t="str">
            <v>DLY</v>
          </cell>
          <cell r="AZ314" t="str">
            <v>N/A</v>
          </cell>
          <cell r="BA314">
            <v>0</v>
          </cell>
          <cell r="BB314">
            <v>0</v>
          </cell>
          <cell r="BC314">
            <v>0</v>
          </cell>
          <cell r="BF314" t="str">
            <v>BIP</v>
          </cell>
          <cell r="BG314" t="str">
            <v>Lawteal Equity Loan</v>
          </cell>
          <cell r="BH314" t="str">
            <v>NCM-W05</v>
          </cell>
        </row>
        <row r="315">
          <cell r="A315">
            <v>9002129</v>
          </cell>
          <cell r="B315">
            <v>1</v>
          </cell>
          <cell r="D315" t="str">
            <v>ELO</v>
          </cell>
          <cell r="E315" t="str">
            <v>W</v>
          </cell>
          <cell r="F315" t="str">
            <v>NSW</v>
          </cell>
          <cell r="G315">
            <v>40000</v>
          </cell>
          <cell r="H315" t="str">
            <v>MOBIUS</v>
          </cell>
          <cell r="I315">
            <v>49000</v>
          </cell>
          <cell r="J315" t="str">
            <v>LAWTEAL</v>
          </cell>
          <cell r="M315">
            <v>9002129</v>
          </cell>
          <cell r="O315">
            <v>3477</v>
          </cell>
          <cell r="P315" t="str">
            <v>FITCH B M</v>
          </cell>
          <cell r="Q315">
            <v>175000</v>
          </cell>
          <cell r="R315">
            <v>0</v>
          </cell>
          <cell r="S315">
            <v>175000</v>
          </cell>
          <cell r="T315">
            <v>300</v>
          </cell>
          <cell r="U315" t="str">
            <v>Committed</v>
          </cell>
          <cell r="V315">
            <v>960</v>
          </cell>
          <cell r="W315" t="str">
            <v>Settlement Postponed</v>
          </cell>
          <cell r="X315">
            <v>38791</v>
          </cell>
          <cell r="Y315">
            <v>8</v>
          </cell>
          <cell r="Z315">
            <v>0</v>
          </cell>
          <cell r="AA315">
            <v>2.2000000000000002</v>
          </cell>
          <cell r="AB315">
            <v>10.199999999999999</v>
          </cell>
          <cell r="AC315">
            <v>1487.5</v>
          </cell>
          <cell r="AD315">
            <v>67.31</v>
          </cell>
          <cell r="AE315">
            <v>38791</v>
          </cell>
          <cell r="AI315">
            <v>0</v>
          </cell>
          <cell r="AJ315">
            <v>38822</v>
          </cell>
          <cell r="AM315">
            <v>106</v>
          </cell>
          <cell r="AN315">
            <v>3</v>
          </cell>
          <cell r="AO315">
            <v>15</v>
          </cell>
          <cell r="AP315">
            <v>7</v>
          </cell>
          <cell r="AQ315" t="str">
            <v>KREMNIZER &amp; CO</v>
          </cell>
          <cell r="AR315" t="str">
            <v>NSW</v>
          </cell>
          <cell r="AS315" t="str">
            <v>S</v>
          </cell>
          <cell r="AT315" t="str">
            <v>PL</v>
          </cell>
          <cell r="AU315" t="str">
            <v>IT</v>
          </cell>
          <cell r="AV315" t="str">
            <v>SPLITLOAN</v>
          </cell>
          <cell r="AW315" t="str">
            <v>-</v>
          </cell>
          <cell r="AX315">
            <v>1</v>
          </cell>
          <cell r="AY315" t="str">
            <v>DLY</v>
          </cell>
          <cell r="AZ315" t="str">
            <v>N/A</v>
          </cell>
          <cell r="BA315">
            <v>0</v>
          </cell>
          <cell r="BB315">
            <v>0</v>
          </cell>
          <cell r="BC315">
            <v>0</v>
          </cell>
          <cell r="BF315" t="str">
            <v>BIP</v>
          </cell>
          <cell r="BG315" t="str">
            <v>Lawteal Equity Loan</v>
          </cell>
          <cell r="BH315" t="str">
            <v>NCM-W05</v>
          </cell>
        </row>
        <row r="316">
          <cell r="A316">
            <v>9002179</v>
          </cell>
          <cell r="B316">
            <v>1</v>
          </cell>
          <cell r="D316" t="str">
            <v>ELO</v>
          </cell>
          <cell r="E316" t="str">
            <v>W</v>
          </cell>
          <cell r="F316" t="str">
            <v>NSW</v>
          </cell>
          <cell r="G316">
            <v>40000</v>
          </cell>
          <cell r="H316" t="str">
            <v>MOBIUS</v>
          </cell>
          <cell r="I316">
            <v>49000</v>
          </cell>
          <cell r="J316" t="str">
            <v>LAWTEAL</v>
          </cell>
          <cell r="M316">
            <v>9002179</v>
          </cell>
          <cell r="O316">
            <v>3550</v>
          </cell>
          <cell r="P316" t="str">
            <v>ALLMAN J G</v>
          </cell>
          <cell r="Q316">
            <v>756000</v>
          </cell>
          <cell r="R316">
            <v>0</v>
          </cell>
          <cell r="S316">
            <v>756000</v>
          </cell>
          <cell r="T316">
            <v>300</v>
          </cell>
          <cell r="U316" t="str">
            <v>Committed</v>
          </cell>
          <cell r="V316">
            <v>960</v>
          </cell>
          <cell r="W316" t="str">
            <v>Settlement Postponed</v>
          </cell>
          <cell r="X316">
            <v>38807</v>
          </cell>
          <cell r="Y316">
            <v>8</v>
          </cell>
          <cell r="Z316">
            <v>0</v>
          </cell>
          <cell r="AA316">
            <v>1.75</v>
          </cell>
          <cell r="AB316">
            <v>9.75</v>
          </cell>
          <cell r="AC316">
            <v>6142.5</v>
          </cell>
          <cell r="AD316">
            <v>70</v>
          </cell>
          <cell r="AE316">
            <v>38803</v>
          </cell>
          <cell r="AI316">
            <v>0</v>
          </cell>
          <cell r="AJ316">
            <v>38834</v>
          </cell>
          <cell r="AM316">
            <v>106</v>
          </cell>
          <cell r="AN316">
            <v>3</v>
          </cell>
          <cell r="AO316">
            <v>27</v>
          </cell>
          <cell r="AP316">
            <v>7</v>
          </cell>
          <cell r="AQ316" t="str">
            <v>KREMNIZER &amp; CO</v>
          </cell>
          <cell r="AR316" t="str">
            <v>NSW</v>
          </cell>
          <cell r="AS316" t="str">
            <v>S</v>
          </cell>
          <cell r="AT316" t="str">
            <v>PL</v>
          </cell>
          <cell r="AU316" t="str">
            <v>IT</v>
          </cell>
          <cell r="AV316" t="str">
            <v>SPLITLOAN</v>
          </cell>
          <cell r="AW316" t="str">
            <v>-</v>
          </cell>
          <cell r="AX316">
            <v>1</v>
          </cell>
          <cell r="AY316" t="str">
            <v>DLY</v>
          </cell>
          <cell r="AZ316" t="str">
            <v>N/A</v>
          </cell>
          <cell r="BA316">
            <v>0</v>
          </cell>
          <cell r="BB316">
            <v>0</v>
          </cell>
          <cell r="BC316">
            <v>0</v>
          </cell>
          <cell r="BF316" t="str">
            <v>BIP</v>
          </cell>
          <cell r="BG316" t="str">
            <v>Lawteal Equity Loan</v>
          </cell>
          <cell r="BH316" t="str">
            <v>NCM-W05</v>
          </cell>
        </row>
        <row r="317">
          <cell r="A317">
            <v>9002185</v>
          </cell>
          <cell r="B317">
            <v>1</v>
          </cell>
          <cell r="C317" t="str">
            <v>WMC</v>
          </cell>
          <cell r="D317" t="str">
            <v>PAY</v>
          </cell>
          <cell r="E317" t="str">
            <v>R</v>
          </cell>
          <cell r="F317" t="str">
            <v>NSW</v>
          </cell>
          <cell r="G317">
            <v>40003</v>
          </cell>
          <cell r="H317" t="str">
            <v>AFIG</v>
          </cell>
          <cell r="I317">
            <v>912</v>
          </cell>
          <cell r="J317" t="str">
            <v>WIZARD</v>
          </cell>
          <cell r="M317">
            <v>9002185</v>
          </cell>
          <cell r="N317">
            <v>38806</v>
          </cell>
          <cell r="O317">
            <v>3561</v>
          </cell>
          <cell r="P317" t="str">
            <v>LY L</v>
          </cell>
          <cell r="Q317">
            <v>206500</v>
          </cell>
          <cell r="R317">
            <v>0</v>
          </cell>
          <cell r="S317">
            <v>206500</v>
          </cell>
          <cell r="T317">
            <v>300</v>
          </cell>
          <cell r="U317" t="str">
            <v>Committed</v>
          </cell>
          <cell r="V317">
            <v>960</v>
          </cell>
          <cell r="W317" t="str">
            <v>Settlement Postponed</v>
          </cell>
          <cell r="X317">
            <v>38859</v>
          </cell>
          <cell r="Y317">
            <v>7.55</v>
          </cell>
          <cell r="Z317">
            <v>0</v>
          </cell>
          <cell r="AA317">
            <v>0.49</v>
          </cell>
          <cell r="AB317">
            <v>8.0399999999999991</v>
          </cell>
          <cell r="AC317">
            <v>1520.99</v>
          </cell>
          <cell r="AD317">
            <v>100</v>
          </cell>
          <cell r="AE317">
            <v>38860</v>
          </cell>
          <cell r="AI317">
            <v>0</v>
          </cell>
          <cell r="AJ317">
            <v>38891</v>
          </cell>
          <cell r="AM317">
            <v>106</v>
          </cell>
          <cell r="AN317">
            <v>5</v>
          </cell>
          <cell r="AO317">
            <v>23</v>
          </cell>
          <cell r="AP317">
            <v>1</v>
          </cell>
          <cell r="AQ317" t="str">
            <v>NLS</v>
          </cell>
          <cell r="AR317" t="str">
            <v>NSW</v>
          </cell>
          <cell r="AS317" t="str">
            <v>S</v>
          </cell>
          <cell r="AT317" t="str">
            <v>PL</v>
          </cell>
          <cell r="AU317" t="str">
            <v>IT</v>
          </cell>
          <cell r="AV317" t="str">
            <v>SPLITLOAN</v>
          </cell>
          <cell r="AW317">
            <v>9002185</v>
          </cell>
          <cell r="AX317">
            <v>30</v>
          </cell>
          <cell r="AY317" t="str">
            <v>DLY</v>
          </cell>
          <cell r="AZ317" t="str">
            <v>N/A</v>
          </cell>
          <cell r="BA317">
            <v>0</v>
          </cell>
          <cell r="BB317">
            <v>0</v>
          </cell>
          <cell r="BC317">
            <v>0</v>
          </cell>
          <cell r="BF317" t="str">
            <v>POO</v>
          </cell>
          <cell r="BG317" t="str">
            <v>HLVR</v>
          </cell>
          <cell r="BH317" t="str">
            <v>NCM-W02</v>
          </cell>
        </row>
        <row r="318">
          <cell r="A318">
            <v>9001768</v>
          </cell>
          <cell r="B318">
            <v>1</v>
          </cell>
          <cell r="D318" t="str">
            <v>ELO</v>
          </cell>
          <cell r="E318" t="str">
            <v>W</v>
          </cell>
          <cell r="F318" t="str">
            <v>NSW</v>
          </cell>
          <cell r="G318">
            <v>40000</v>
          </cell>
          <cell r="H318" t="str">
            <v>MOBIUS</v>
          </cell>
          <cell r="I318">
            <v>49000</v>
          </cell>
          <cell r="J318" t="str">
            <v>LAWTEAL</v>
          </cell>
          <cell r="M318">
            <v>9001768</v>
          </cell>
          <cell r="O318">
            <v>2894</v>
          </cell>
          <cell r="P318" t="str">
            <v>GUTIERREZ N F</v>
          </cell>
          <cell r="Q318">
            <v>259000</v>
          </cell>
          <cell r="R318">
            <v>0</v>
          </cell>
          <cell r="S318">
            <v>259000</v>
          </cell>
          <cell r="T318">
            <v>300</v>
          </cell>
          <cell r="U318" t="str">
            <v>Committed</v>
          </cell>
          <cell r="V318">
            <v>960</v>
          </cell>
          <cell r="W318" t="str">
            <v>Settlement Postponed</v>
          </cell>
          <cell r="X318">
            <v>38708</v>
          </cell>
          <cell r="Y318">
            <v>8</v>
          </cell>
          <cell r="Z318">
            <v>0</v>
          </cell>
          <cell r="AA318">
            <v>1.25</v>
          </cell>
          <cell r="AB318">
            <v>9.25</v>
          </cell>
          <cell r="AC318">
            <v>1996.46</v>
          </cell>
          <cell r="AD318">
            <v>70</v>
          </cell>
          <cell r="AE318">
            <v>38708</v>
          </cell>
          <cell r="AI318">
            <v>0</v>
          </cell>
          <cell r="AJ318">
            <v>38739</v>
          </cell>
          <cell r="AM318">
            <v>105</v>
          </cell>
          <cell r="AN318">
            <v>12</v>
          </cell>
          <cell r="AO318">
            <v>22</v>
          </cell>
          <cell r="AP318">
            <v>7</v>
          </cell>
          <cell r="AQ318" t="str">
            <v>KREMNIZER &amp; CO</v>
          </cell>
          <cell r="AR318" t="str">
            <v>NSW</v>
          </cell>
          <cell r="AS318" t="str">
            <v>S</v>
          </cell>
          <cell r="AT318" t="str">
            <v>PL</v>
          </cell>
          <cell r="AU318" t="str">
            <v>IT</v>
          </cell>
          <cell r="AV318" t="str">
            <v>SPLITLOAN</v>
          </cell>
          <cell r="AW318">
            <v>9001768</v>
          </cell>
          <cell r="AX318">
            <v>1</v>
          </cell>
          <cell r="AY318" t="str">
            <v>DLY</v>
          </cell>
          <cell r="AZ318" t="str">
            <v>N/A</v>
          </cell>
          <cell r="BA318">
            <v>0</v>
          </cell>
          <cell r="BB318">
            <v>0</v>
          </cell>
          <cell r="BC318">
            <v>0</v>
          </cell>
          <cell r="BF318" t="str">
            <v>BIP</v>
          </cell>
          <cell r="BG318" t="str">
            <v>Lawteal Equity Loan</v>
          </cell>
          <cell r="BH318" t="str">
            <v>NCM-W05</v>
          </cell>
        </row>
        <row r="319">
          <cell r="A319">
            <v>9001888</v>
          </cell>
          <cell r="B319">
            <v>1</v>
          </cell>
          <cell r="D319" t="str">
            <v>ELO</v>
          </cell>
          <cell r="E319" t="str">
            <v>W</v>
          </cell>
          <cell r="F319" t="str">
            <v>NSW</v>
          </cell>
          <cell r="G319">
            <v>40000</v>
          </cell>
          <cell r="H319" t="str">
            <v>MOBIUS</v>
          </cell>
          <cell r="I319">
            <v>49000</v>
          </cell>
          <cell r="J319" t="str">
            <v>LAWTEAL</v>
          </cell>
          <cell r="M319">
            <v>9001888</v>
          </cell>
          <cell r="O319">
            <v>3086</v>
          </cell>
          <cell r="P319" t="str">
            <v>MCDOWELL ENTER</v>
          </cell>
          <cell r="Q319">
            <v>276000</v>
          </cell>
          <cell r="R319">
            <v>0</v>
          </cell>
          <cell r="S319">
            <v>276000</v>
          </cell>
          <cell r="T319">
            <v>300</v>
          </cell>
          <cell r="U319" t="str">
            <v>Committed</v>
          </cell>
          <cell r="V319">
            <v>960</v>
          </cell>
          <cell r="W319" t="str">
            <v>Settlement Postponed</v>
          </cell>
          <cell r="X319">
            <v>38761</v>
          </cell>
          <cell r="Y319">
            <v>8</v>
          </cell>
          <cell r="Z319">
            <v>0</v>
          </cell>
          <cell r="AA319">
            <v>1.25</v>
          </cell>
          <cell r="AB319">
            <v>9.25</v>
          </cell>
          <cell r="AC319">
            <v>2127.5</v>
          </cell>
          <cell r="AD319">
            <v>69.87</v>
          </cell>
          <cell r="AE319">
            <v>38761</v>
          </cell>
          <cell r="AI319">
            <v>0</v>
          </cell>
          <cell r="AJ319">
            <v>38789</v>
          </cell>
          <cell r="AM319">
            <v>106</v>
          </cell>
          <cell r="AN319">
            <v>2</v>
          </cell>
          <cell r="AO319">
            <v>13</v>
          </cell>
          <cell r="AP319">
            <v>7</v>
          </cell>
          <cell r="AQ319" t="str">
            <v>KREMNIZER &amp; CO</v>
          </cell>
          <cell r="AR319" t="str">
            <v>NSW</v>
          </cell>
          <cell r="AS319" t="str">
            <v>S</v>
          </cell>
          <cell r="AT319" t="str">
            <v>PL</v>
          </cell>
          <cell r="AU319" t="str">
            <v>IT</v>
          </cell>
          <cell r="AV319" t="str">
            <v>SPLITLOAN</v>
          </cell>
          <cell r="AW319">
            <v>9001888</v>
          </cell>
          <cell r="AX319">
            <v>1</v>
          </cell>
          <cell r="AY319" t="str">
            <v>DLY</v>
          </cell>
          <cell r="AZ319" t="str">
            <v>N/A</v>
          </cell>
          <cell r="BA319">
            <v>0</v>
          </cell>
          <cell r="BB319">
            <v>0</v>
          </cell>
          <cell r="BC319">
            <v>0</v>
          </cell>
          <cell r="BF319" t="str">
            <v>BIP</v>
          </cell>
          <cell r="BG319" t="str">
            <v>Lawteal Equity Loan</v>
          </cell>
          <cell r="BH319" t="str">
            <v>NCM-W05</v>
          </cell>
        </row>
        <row r="320">
          <cell r="A320">
            <v>9002051</v>
          </cell>
          <cell r="B320">
            <v>1</v>
          </cell>
          <cell r="D320" t="str">
            <v>ELO</v>
          </cell>
          <cell r="E320" t="str">
            <v>W</v>
          </cell>
          <cell r="F320" t="str">
            <v>NSW</v>
          </cell>
          <cell r="G320">
            <v>40000</v>
          </cell>
          <cell r="H320" t="str">
            <v>MOBIUS</v>
          </cell>
          <cell r="I320">
            <v>49000</v>
          </cell>
          <cell r="J320" t="str">
            <v>LAWTEAL</v>
          </cell>
          <cell r="M320">
            <v>9002051</v>
          </cell>
          <cell r="O320">
            <v>3358</v>
          </cell>
          <cell r="P320" t="str">
            <v>ZAMMIT A</v>
          </cell>
          <cell r="Q320">
            <v>455000</v>
          </cell>
          <cell r="R320">
            <v>0</v>
          </cell>
          <cell r="S320">
            <v>455000</v>
          </cell>
          <cell r="T320">
            <v>300</v>
          </cell>
          <cell r="U320" t="str">
            <v>Committed</v>
          </cell>
          <cell r="V320">
            <v>960</v>
          </cell>
          <cell r="W320" t="str">
            <v>Settlement Postponed</v>
          </cell>
          <cell r="X320">
            <v>38777</v>
          </cell>
          <cell r="Y320">
            <v>8</v>
          </cell>
          <cell r="Z320">
            <v>0</v>
          </cell>
          <cell r="AA320">
            <v>1</v>
          </cell>
          <cell r="AB320">
            <v>9</v>
          </cell>
          <cell r="AC320">
            <v>3412.5</v>
          </cell>
          <cell r="AD320">
            <v>70</v>
          </cell>
          <cell r="AE320">
            <v>38776</v>
          </cell>
          <cell r="AI320">
            <v>0</v>
          </cell>
          <cell r="AJ320">
            <v>38804</v>
          </cell>
          <cell r="AM320">
            <v>106</v>
          </cell>
          <cell r="AN320">
            <v>2</v>
          </cell>
          <cell r="AO320">
            <v>28</v>
          </cell>
          <cell r="AP320">
            <v>7</v>
          </cell>
          <cell r="AQ320" t="str">
            <v>KREMNIZER &amp; CO</v>
          </cell>
          <cell r="AR320" t="str">
            <v>NSW</v>
          </cell>
          <cell r="AS320" t="str">
            <v>S</v>
          </cell>
          <cell r="AT320" t="str">
            <v>PL</v>
          </cell>
          <cell r="AU320" t="str">
            <v>IT</v>
          </cell>
          <cell r="AV320" t="str">
            <v>SPLITLOAN</v>
          </cell>
          <cell r="AW320" t="str">
            <v>-</v>
          </cell>
          <cell r="AX320">
            <v>1</v>
          </cell>
          <cell r="AY320" t="str">
            <v>DLY</v>
          </cell>
          <cell r="AZ320" t="str">
            <v>N/A</v>
          </cell>
          <cell r="BA320">
            <v>0</v>
          </cell>
          <cell r="BB320">
            <v>0</v>
          </cell>
          <cell r="BC320">
            <v>0</v>
          </cell>
          <cell r="BF320" t="str">
            <v>BIP</v>
          </cell>
          <cell r="BG320" t="str">
            <v>Lawteal Equity Loan</v>
          </cell>
          <cell r="BH320" t="str">
            <v>NCM-W05</v>
          </cell>
        </row>
        <row r="321">
          <cell r="A321">
            <v>9002129</v>
          </cell>
          <cell r="B321">
            <v>1</v>
          </cell>
          <cell r="D321" t="str">
            <v>ELO</v>
          </cell>
          <cell r="E321" t="str">
            <v>W</v>
          </cell>
          <cell r="F321" t="str">
            <v>NSW</v>
          </cell>
          <cell r="G321">
            <v>40000</v>
          </cell>
          <cell r="H321" t="str">
            <v>MOBIUS</v>
          </cell>
          <cell r="I321">
            <v>49000</v>
          </cell>
          <cell r="J321" t="str">
            <v>LAWTEAL</v>
          </cell>
          <cell r="M321">
            <v>9002129</v>
          </cell>
          <cell r="O321">
            <v>3477</v>
          </cell>
          <cell r="P321" t="str">
            <v>FITCH B M</v>
          </cell>
          <cell r="Q321">
            <v>175000</v>
          </cell>
          <cell r="R321">
            <v>0</v>
          </cell>
          <cell r="S321">
            <v>175000</v>
          </cell>
          <cell r="T321">
            <v>300</v>
          </cell>
          <cell r="U321" t="str">
            <v>Committed</v>
          </cell>
          <cell r="V321">
            <v>960</v>
          </cell>
          <cell r="W321" t="str">
            <v>Settlement Postponed</v>
          </cell>
          <cell r="X321">
            <v>38791</v>
          </cell>
          <cell r="Y321">
            <v>8</v>
          </cell>
          <cell r="Z321">
            <v>0</v>
          </cell>
          <cell r="AA321">
            <v>2.2000000000000002</v>
          </cell>
          <cell r="AB321">
            <v>10.199999999999999</v>
          </cell>
          <cell r="AC321">
            <v>1487.5</v>
          </cell>
          <cell r="AD321">
            <v>67.31</v>
          </cell>
          <cell r="AE321">
            <v>38791</v>
          </cell>
          <cell r="AI321">
            <v>0</v>
          </cell>
          <cell r="AJ321">
            <v>38822</v>
          </cell>
          <cell r="AM321">
            <v>106</v>
          </cell>
          <cell r="AN321">
            <v>3</v>
          </cell>
          <cell r="AO321">
            <v>15</v>
          </cell>
          <cell r="AP321">
            <v>7</v>
          </cell>
          <cell r="AQ321" t="str">
            <v>KREMNIZER &amp; CO</v>
          </cell>
          <cell r="AR321" t="str">
            <v>NSW</v>
          </cell>
          <cell r="AS321" t="str">
            <v>S</v>
          </cell>
          <cell r="AT321" t="str">
            <v>PL</v>
          </cell>
          <cell r="AU321" t="str">
            <v>IT</v>
          </cell>
          <cell r="AV321" t="str">
            <v>SPLITLOAN</v>
          </cell>
          <cell r="AW321" t="str">
            <v>-</v>
          </cell>
          <cell r="AX321">
            <v>1</v>
          </cell>
          <cell r="AY321" t="str">
            <v>DLY</v>
          </cell>
          <cell r="AZ321" t="str">
            <v>N/A</v>
          </cell>
          <cell r="BA321">
            <v>0</v>
          </cell>
          <cell r="BB321">
            <v>0</v>
          </cell>
          <cell r="BC321">
            <v>0</v>
          </cell>
          <cell r="BF321" t="str">
            <v>BIP</v>
          </cell>
          <cell r="BG321" t="str">
            <v>Lawteal Equity Loan</v>
          </cell>
          <cell r="BH321" t="str">
            <v>NCM-W05</v>
          </cell>
        </row>
        <row r="322">
          <cell r="A322">
            <v>9002179</v>
          </cell>
          <cell r="B322">
            <v>1</v>
          </cell>
          <cell r="D322" t="str">
            <v>ELO</v>
          </cell>
          <cell r="E322" t="str">
            <v>W</v>
          </cell>
          <cell r="F322" t="str">
            <v>NSW</v>
          </cell>
          <cell r="G322">
            <v>40000</v>
          </cell>
          <cell r="H322" t="str">
            <v>MOBIUS</v>
          </cell>
          <cell r="I322">
            <v>49000</v>
          </cell>
          <cell r="J322" t="str">
            <v>LAWTEAL</v>
          </cell>
          <cell r="M322">
            <v>9002179</v>
          </cell>
          <cell r="O322">
            <v>3550</v>
          </cell>
          <cell r="P322" t="str">
            <v>ALLMAN J G</v>
          </cell>
          <cell r="Q322">
            <v>756000</v>
          </cell>
          <cell r="R322">
            <v>0</v>
          </cell>
          <cell r="S322">
            <v>756000</v>
          </cell>
          <cell r="T322">
            <v>300</v>
          </cell>
          <cell r="U322" t="str">
            <v>Committed</v>
          </cell>
          <cell r="V322">
            <v>960</v>
          </cell>
          <cell r="W322" t="str">
            <v>Settlement Postponed</v>
          </cell>
          <cell r="X322">
            <v>38807</v>
          </cell>
          <cell r="Y322">
            <v>8</v>
          </cell>
          <cell r="Z322">
            <v>0</v>
          </cell>
          <cell r="AA322">
            <v>1.75</v>
          </cell>
          <cell r="AB322">
            <v>9.75</v>
          </cell>
          <cell r="AC322">
            <v>6142.5</v>
          </cell>
          <cell r="AD322">
            <v>70</v>
          </cell>
          <cell r="AE322">
            <v>38803</v>
          </cell>
          <cell r="AI322">
            <v>0</v>
          </cell>
          <cell r="AJ322">
            <v>38834</v>
          </cell>
          <cell r="AM322">
            <v>106</v>
          </cell>
          <cell r="AN322">
            <v>3</v>
          </cell>
          <cell r="AO322">
            <v>27</v>
          </cell>
          <cell r="AP322">
            <v>7</v>
          </cell>
          <cell r="AQ322" t="str">
            <v>KREMNIZER &amp; CO</v>
          </cell>
          <cell r="AR322" t="str">
            <v>NSW</v>
          </cell>
          <cell r="AS322" t="str">
            <v>S</v>
          </cell>
          <cell r="AT322" t="str">
            <v>PL</v>
          </cell>
          <cell r="AU322" t="str">
            <v>IT</v>
          </cell>
          <cell r="AV322" t="str">
            <v>SPLITLOAN</v>
          </cell>
          <cell r="AW322" t="str">
            <v>-</v>
          </cell>
          <cell r="AX322">
            <v>1</v>
          </cell>
          <cell r="AY322" t="str">
            <v>DLY</v>
          </cell>
          <cell r="AZ322" t="str">
            <v>N/A</v>
          </cell>
          <cell r="BA322">
            <v>0</v>
          </cell>
          <cell r="BB322">
            <v>0</v>
          </cell>
          <cell r="BC322">
            <v>0</v>
          </cell>
          <cell r="BF322" t="str">
            <v>BIP</v>
          </cell>
          <cell r="BG322" t="str">
            <v>Lawteal Equity Loan</v>
          </cell>
          <cell r="BH322" t="str">
            <v>NCM-W05</v>
          </cell>
        </row>
        <row r="323">
          <cell r="A323">
            <v>9002185</v>
          </cell>
          <cell r="B323">
            <v>1</v>
          </cell>
          <cell r="C323" t="str">
            <v>WMC</v>
          </cell>
          <cell r="D323" t="str">
            <v>PAY</v>
          </cell>
          <cell r="E323" t="str">
            <v>R</v>
          </cell>
          <cell r="F323" t="str">
            <v>NSW</v>
          </cell>
          <cell r="G323">
            <v>40003</v>
          </cell>
          <cell r="H323" t="str">
            <v>AFIG</v>
          </cell>
          <cell r="I323">
            <v>912</v>
          </cell>
          <cell r="J323" t="str">
            <v>WIZARD</v>
          </cell>
          <cell r="M323">
            <v>9002185</v>
          </cell>
          <cell r="N323">
            <v>38806</v>
          </cell>
          <cell r="O323">
            <v>3561</v>
          </cell>
          <cell r="P323" t="str">
            <v>LY L</v>
          </cell>
          <cell r="Q323">
            <v>206500</v>
          </cell>
          <cell r="R323">
            <v>0</v>
          </cell>
          <cell r="S323">
            <v>206500</v>
          </cell>
          <cell r="T323">
            <v>300</v>
          </cell>
          <cell r="U323" t="str">
            <v>Committed</v>
          </cell>
          <cell r="V323">
            <v>960</v>
          </cell>
          <cell r="W323" t="str">
            <v>Settlement Postponed</v>
          </cell>
          <cell r="X323">
            <v>38855</v>
          </cell>
          <cell r="Y323">
            <v>7.55</v>
          </cell>
          <cell r="Z323">
            <v>0</v>
          </cell>
          <cell r="AA323">
            <v>0.49</v>
          </cell>
          <cell r="AB323">
            <v>8.0399999999999991</v>
          </cell>
          <cell r="AC323">
            <v>1520.99</v>
          </cell>
          <cell r="AD323">
            <v>100</v>
          </cell>
          <cell r="AE323">
            <v>38856</v>
          </cell>
          <cell r="AI323">
            <v>0</v>
          </cell>
          <cell r="AJ323">
            <v>38887</v>
          </cell>
          <cell r="AM323">
            <v>106</v>
          </cell>
          <cell r="AN323">
            <v>5</v>
          </cell>
          <cell r="AO323">
            <v>19</v>
          </cell>
          <cell r="AP323">
            <v>1</v>
          </cell>
          <cell r="AQ323" t="str">
            <v>NLS</v>
          </cell>
          <cell r="AR323" t="str">
            <v>NSW</v>
          </cell>
          <cell r="AS323" t="str">
            <v>S</v>
          </cell>
          <cell r="AT323" t="str">
            <v>PL</v>
          </cell>
          <cell r="AU323" t="str">
            <v>IT</v>
          </cell>
          <cell r="AV323" t="str">
            <v>SPLITLOAN</v>
          </cell>
          <cell r="AW323">
            <v>9002185</v>
          </cell>
          <cell r="AX323">
            <v>30</v>
          </cell>
          <cell r="AY323" t="str">
            <v>DLY</v>
          </cell>
          <cell r="AZ323" t="str">
            <v>N/A</v>
          </cell>
          <cell r="BA323">
            <v>0</v>
          </cell>
          <cell r="BB323">
            <v>0</v>
          </cell>
          <cell r="BC323">
            <v>0</v>
          </cell>
          <cell r="BF323" t="str">
            <v>POO</v>
          </cell>
          <cell r="BG323" t="str">
            <v>HLVR</v>
          </cell>
          <cell r="BH323" t="str">
            <v>NCM-W02</v>
          </cell>
        </row>
        <row r="324">
          <cell r="A324">
            <v>9001232</v>
          </cell>
          <cell r="B324">
            <v>1</v>
          </cell>
          <cell r="D324" t="str">
            <v>ELO</v>
          </cell>
          <cell r="E324" t="str">
            <v>W</v>
          </cell>
          <cell r="F324" t="str">
            <v>NSW</v>
          </cell>
          <cell r="G324">
            <v>40000</v>
          </cell>
          <cell r="H324" t="str">
            <v>MOBIUS</v>
          </cell>
          <cell r="I324">
            <v>49000</v>
          </cell>
          <cell r="J324" t="str">
            <v>LAWTEAL</v>
          </cell>
          <cell r="M324">
            <v>9001232</v>
          </cell>
          <cell r="O324">
            <v>2019</v>
          </cell>
          <cell r="P324" t="str">
            <v>MCKENZIE A R</v>
          </cell>
          <cell r="Q324">
            <v>338000</v>
          </cell>
          <cell r="R324">
            <v>0</v>
          </cell>
          <cell r="S324">
            <v>338000</v>
          </cell>
          <cell r="T324">
            <v>300</v>
          </cell>
          <cell r="U324" t="str">
            <v>Committed</v>
          </cell>
          <cell r="V324">
            <v>960</v>
          </cell>
          <cell r="W324" t="str">
            <v>Settlement Postponed</v>
          </cell>
          <cell r="X324">
            <v>38587</v>
          </cell>
          <cell r="Y324">
            <v>8</v>
          </cell>
          <cell r="Z324">
            <v>0</v>
          </cell>
          <cell r="AA324">
            <v>1.5</v>
          </cell>
          <cell r="AB324">
            <v>9.5</v>
          </cell>
          <cell r="AC324">
            <v>2675.83</v>
          </cell>
          <cell r="AD324">
            <v>65</v>
          </cell>
          <cell r="AE324">
            <v>38580</v>
          </cell>
          <cell r="AI324">
            <v>0</v>
          </cell>
          <cell r="AJ324">
            <v>38611</v>
          </cell>
          <cell r="AM324">
            <v>105</v>
          </cell>
          <cell r="AN324">
            <v>8</v>
          </cell>
          <cell r="AO324">
            <v>16</v>
          </cell>
          <cell r="AP324">
            <v>7</v>
          </cell>
          <cell r="AQ324" t="str">
            <v>KREMNIZER &amp; CO</v>
          </cell>
          <cell r="AR324" t="str">
            <v>NSW</v>
          </cell>
          <cell r="AS324" t="str">
            <v>S</v>
          </cell>
          <cell r="AT324" t="str">
            <v>PL</v>
          </cell>
          <cell r="AU324" t="str">
            <v>IT</v>
          </cell>
          <cell r="AV324" t="str">
            <v>SPLITLOAN</v>
          </cell>
          <cell r="AW324">
            <v>9001232</v>
          </cell>
          <cell r="AX324">
            <v>1</v>
          </cell>
          <cell r="AY324" t="str">
            <v>DLY</v>
          </cell>
          <cell r="AZ324" t="str">
            <v>N/A</v>
          </cell>
          <cell r="BA324">
            <v>0</v>
          </cell>
          <cell r="BB324">
            <v>0</v>
          </cell>
          <cell r="BC324">
            <v>0</v>
          </cell>
          <cell r="BF324" t="str">
            <v>BIP</v>
          </cell>
          <cell r="BG324" t="str">
            <v>Lawteal Equity Loan</v>
          </cell>
          <cell r="BH324" t="str">
            <v>NCM-W05</v>
          </cell>
        </row>
        <row r="325">
          <cell r="A325">
            <v>9001351</v>
          </cell>
          <cell r="B325">
            <v>1</v>
          </cell>
          <cell r="D325" t="str">
            <v>ELO</v>
          </cell>
          <cell r="E325" t="str">
            <v>W</v>
          </cell>
          <cell r="F325" t="str">
            <v>NSW</v>
          </cell>
          <cell r="G325">
            <v>40000</v>
          </cell>
          <cell r="H325" t="str">
            <v>MOBIUS</v>
          </cell>
          <cell r="I325">
            <v>49000</v>
          </cell>
          <cell r="J325" t="str">
            <v>LAWTEAL</v>
          </cell>
          <cell r="M325">
            <v>9001351</v>
          </cell>
          <cell r="O325">
            <v>2212</v>
          </cell>
          <cell r="P325" t="str">
            <v>LADE E J</v>
          </cell>
          <cell r="Q325">
            <v>387000</v>
          </cell>
          <cell r="R325">
            <v>0</v>
          </cell>
          <cell r="S325">
            <v>387000</v>
          </cell>
          <cell r="T325">
            <v>300</v>
          </cell>
          <cell r="U325" t="str">
            <v>Committed</v>
          </cell>
          <cell r="V325">
            <v>960</v>
          </cell>
          <cell r="W325" t="str">
            <v>Settlement Postponed</v>
          </cell>
          <cell r="X325">
            <v>38615</v>
          </cell>
          <cell r="Y325">
            <v>8</v>
          </cell>
          <cell r="Z325">
            <v>0</v>
          </cell>
          <cell r="AA325">
            <v>1.25</v>
          </cell>
          <cell r="AB325">
            <v>9.25</v>
          </cell>
          <cell r="AC325">
            <v>2983.13</v>
          </cell>
          <cell r="AD325">
            <v>53.75</v>
          </cell>
          <cell r="AE325">
            <v>38616</v>
          </cell>
          <cell r="AI325">
            <v>0</v>
          </cell>
          <cell r="AJ325">
            <v>38646</v>
          </cell>
          <cell r="AM325">
            <v>105</v>
          </cell>
          <cell r="AN325">
            <v>9</v>
          </cell>
          <cell r="AO325">
            <v>21</v>
          </cell>
          <cell r="AP325">
            <v>7</v>
          </cell>
          <cell r="AQ325" t="str">
            <v>KREMNIZER &amp; CO</v>
          </cell>
          <cell r="AR325" t="str">
            <v>NSW</v>
          </cell>
          <cell r="AS325" t="str">
            <v>S</v>
          </cell>
          <cell r="AT325" t="str">
            <v>PL</v>
          </cell>
          <cell r="AU325" t="str">
            <v>IT</v>
          </cell>
          <cell r="AV325" t="str">
            <v>SPLITLOAN</v>
          </cell>
          <cell r="AW325">
            <v>9001351</v>
          </cell>
          <cell r="AX325">
            <v>1</v>
          </cell>
          <cell r="AY325" t="str">
            <v>DLY</v>
          </cell>
          <cell r="AZ325" t="str">
            <v>N/A</v>
          </cell>
          <cell r="BA325">
            <v>0</v>
          </cell>
          <cell r="BB325">
            <v>0</v>
          </cell>
          <cell r="BC325">
            <v>0</v>
          </cell>
          <cell r="BF325" t="str">
            <v>BIP</v>
          </cell>
          <cell r="BG325" t="str">
            <v>Lawteal Equity Loan</v>
          </cell>
          <cell r="BH325" t="str">
            <v>NCM-W05</v>
          </cell>
        </row>
        <row r="326">
          <cell r="A326">
            <v>9001445</v>
          </cell>
          <cell r="B326">
            <v>1</v>
          </cell>
          <cell r="D326" t="str">
            <v>ELO</v>
          </cell>
          <cell r="E326" t="str">
            <v>W</v>
          </cell>
          <cell r="F326" t="str">
            <v>NSW</v>
          </cell>
          <cell r="G326">
            <v>40000</v>
          </cell>
          <cell r="H326" t="str">
            <v>MOBIUS</v>
          </cell>
          <cell r="I326">
            <v>49000</v>
          </cell>
          <cell r="J326" t="str">
            <v>LAWTEAL</v>
          </cell>
          <cell r="M326">
            <v>9001445</v>
          </cell>
          <cell r="O326">
            <v>2360</v>
          </cell>
          <cell r="P326" t="str">
            <v>HURLEY G P</v>
          </cell>
          <cell r="Q326">
            <v>196000</v>
          </cell>
          <cell r="R326">
            <v>0</v>
          </cell>
          <cell r="S326">
            <v>196000</v>
          </cell>
          <cell r="T326">
            <v>300</v>
          </cell>
          <cell r="U326" t="str">
            <v>Committed</v>
          </cell>
          <cell r="V326">
            <v>960</v>
          </cell>
          <cell r="W326" t="str">
            <v>Settlement Postponed</v>
          </cell>
          <cell r="X326">
            <v>38623</v>
          </cell>
          <cell r="Y326">
            <v>8</v>
          </cell>
          <cell r="Z326">
            <v>0</v>
          </cell>
          <cell r="AA326">
            <v>1.75</v>
          </cell>
          <cell r="AB326">
            <v>9.75</v>
          </cell>
          <cell r="AC326">
            <v>1592.5</v>
          </cell>
          <cell r="AD326">
            <v>70</v>
          </cell>
          <cell r="AE326">
            <v>38623</v>
          </cell>
          <cell r="AI326">
            <v>0</v>
          </cell>
          <cell r="AJ326">
            <v>38653</v>
          </cell>
          <cell r="AM326">
            <v>105</v>
          </cell>
          <cell r="AN326">
            <v>9</v>
          </cell>
          <cell r="AO326">
            <v>28</v>
          </cell>
          <cell r="AP326">
            <v>7</v>
          </cell>
          <cell r="AQ326" t="str">
            <v>KREMNIZER &amp; CO</v>
          </cell>
          <cell r="AR326" t="str">
            <v>NSW</v>
          </cell>
          <cell r="AS326" t="str">
            <v>S</v>
          </cell>
          <cell r="AT326" t="str">
            <v>PL</v>
          </cell>
          <cell r="AU326" t="str">
            <v>IT</v>
          </cell>
          <cell r="AV326" t="str">
            <v>SPLITLOAN</v>
          </cell>
          <cell r="AW326">
            <v>9001445</v>
          </cell>
          <cell r="AX326">
            <v>1</v>
          </cell>
          <cell r="AY326" t="str">
            <v>DLY</v>
          </cell>
          <cell r="AZ326" t="str">
            <v>N/A</v>
          </cell>
          <cell r="BA326">
            <v>0</v>
          </cell>
          <cell r="BB326">
            <v>0</v>
          </cell>
          <cell r="BC326">
            <v>0</v>
          </cell>
          <cell r="BF326" t="str">
            <v>BIP</v>
          </cell>
          <cell r="BG326" t="str">
            <v>Lawteal Equity Loan</v>
          </cell>
          <cell r="BH326" t="str">
            <v>NCM-W05</v>
          </cell>
        </row>
        <row r="327">
          <cell r="A327">
            <v>9001508</v>
          </cell>
          <cell r="B327">
            <v>1</v>
          </cell>
          <cell r="D327" t="str">
            <v>ELO</v>
          </cell>
          <cell r="E327" t="str">
            <v>W</v>
          </cell>
          <cell r="F327" t="str">
            <v>NSW</v>
          </cell>
          <cell r="G327">
            <v>40000</v>
          </cell>
          <cell r="H327" t="str">
            <v>MOBIUS</v>
          </cell>
          <cell r="I327">
            <v>49000</v>
          </cell>
          <cell r="J327" t="str">
            <v>LAWTEAL</v>
          </cell>
          <cell r="M327">
            <v>9001508</v>
          </cell>
          <cell r="O327">
            <v>2466</v>
          </cell>
          <cell r="P327" t="str">
            <v>PAGE SERVICES</v>
          </cell>
          <cell r="Q327">
            <v>540000</v>
          </cell>
          <cell r="R327">
            <v>0</v>
          </cell>
          <cell r="S327">
            <v>540000</v>
          </cell>
          <cell r="T327">
            <v>300</v>
          </cell>
          <cell r="U327" t="str">
            <v>Committed</v>
          </cell>
          <cell r="V327">
            <v>960</v>
          </cell>
          <cell r="W327" t="str">
            <v>Settlement Postponed</v>
          </cell>
          <cell r="X327">
            <v>38657</v>
          </cell>
          <cell r="Y327">
            <v>8</v>
          </cell>
          <cell r="Z327">
            <v>0</v>
          </cell>
          <cell r="AA327">
            <v>2.75</v>
          </cell>
          <cell r="AB327">
            <v>10.75</v>
          </cell>
          <cell r="AC327">
            <v>4837.5</v>
          </cell>
          <cell r="AD327">
            <v>60</v>
          </cell>
          <cell r="AE327">
            <v>38649</v>
          </cell>
          <cell r="AI327">
            <v>0</v>
          </cell>
          <cell r="AJ327">
            <v>38680</v>
          </cell>
          <cell r="AM327">
            <v>105</v>
          </cell>
          <cell r="AN327">
            <v>10</v>
          </cell>
          <cell r="AO327">
            <v>24</v>
          </cell>
          <cell r="AP327">
            <v>7</v>
          </cell>
          <cell r="AQ327" t="str">
            <v>KREMNIZER &amp; CO</v>
          </cell>
          <cell r="AR327" t="str">
            <v>NSW</v>
          </cell>
          <cell r="AS327" t="str">
            <v>S</v>
          </cell>
          <cell r="AT327" t="str">
            <v>PL</v>
          </cell>
          <cell r="AU327" t="str">
            <v>IT</v>
          </cell>
          <cell r="AV327" t="str">
            <v>SPLITLOAN</v>
          </cell>
          <cell r="AW327">
            <v>9001508</v>
          </cell>
          <cell r="AX327">
            <v>1</v>
          </cell>
          <cell r="AY327" t="str">
            <v>DLY</v>
          </cell>
          <cell r="AZ327" t="str">
            <v>N/A</v>
          </cell>
          <cell r="BA327">
            <v>0</v>
          </cell>
          <cell r="BB327">
            <v>0</v>
          </cell>
          <cell r="BC327">
            <v>0</v>
          </cell>
          <cell r="BF327" t="str">
            <v>BIP</v>
          </cell>
          <cell r="BG327" t="str">
            <v>Lawteal Equity Loan</v>
          </cell>
          <cell r="BH327" t="str">
            <v>NCM-W05</v>
          </cell>
        </row>
        <row r="328">
          <cell r="A328">
            <v>9001478</v>
          </cell>
          <cell r="B328">
            <v>1</v>
          </cell>
          <cell r="D328" t="str">
            <v>ELO</v>
          </cell>
          <cell r="E328" t="str">
            <v>W</v>
          </cell>
          <cell r="F328" t="str">
            <v>NSW</v>
          </cell>
          <cell r="G328">
            <v>40000</v>
          </cell>
          <cell r="H328" t="str">
            <v>MOBIUS</v>
          </cell>
          <cell r="I328">
            <v>49000</v>
          </cell>
          <cell r="J328" t="str">
            <v>LAWTEAL</v>
          </cell>
          <cell r="M328">
            <v>9001478</v>
          </cell>
          <cell r="O328">
            <v>2417</v>
          </cell>
          <cell r="P328" t="str">
            <v>URIBE J</v>
          </cell>
          <cell r="Q328">
            <v>123000</v>
          </cell>
          <cell r="R328">
            <v>0</v>
          </cell>
          <cell r="S328">
            <v>123000</v>
          </cell>
          <cell r="T328">
            <v>300</v>
          </cell>
          <cell r="U328" t="str">
            <v>Committed</v>
          </cell>
          <cell r="V328">
            <v>960</v>
          </cell>
          <cell r="W328" t="str">
            <v>Settlement Postponed</v>
          </cell>
          <cell r="X328">
            <v>38653</v>
          </cell>
          <cell r="Y328">
            <v>8</v>
          </cell>
          <cell r="Z328">
            <v>0</v>
          </cell>
          <cell r="AA328">
            <v>1</v>
          </cell>
          <cell r="AB328">
            <v>9</v>
          </cell>
          <cell r="AC328">
            <v>922.5</v>
          </cell>
          <cell r="AD328">
            <v>64.739999999999995</v>
          </cell>
          <cell r="AE328">
            <v>38652</v>
          </cell>
          <cell r="AI328">
            <v>0</v>
          </cell>
          <cell r="AJ328">
            <v>38683</v>
          </cell>
          <cell r="AM328">
            <v>105</v>
          </cell>
          <cell r="AN328">
            <v>10</v>
          </cell>
          <cell r="AO328">
            <v>27</v>
          </cell>
          <cell r="AP328">
            <v>7</v>
          </cell>
          <cell r="AQ328" t="str">
            <v>KREMNIZER &amp; CO</v>
          </cell>
          <cell r="AR328" t="str">
            <v>NSW</v>
          </cell>
          <cell r="AS328" t="str">
            <v>S</v>
          </cell>
          <cell r="AT328" t="str">
            <v>PL</v>
          </cell>
          <cell r="AU328" t="str">
            <v>IT</v>
          </cell>
          <cell r="AV328" t="str">
            <v>SPLITLOAN</v>
          </cell>
          <cell r="AW328">
            <v>9001478</v>
          </cell>
          <cell r="AX328">
            <v>1</v>
          </cell>
          <cell r="AY328" t="str">
            <v>DLY</v>
          </cell>
          <cell r="AZ328" t="str">
            <v>N/A</v>
          </cell>
          <cell r="BA328">
            <v>0</v>
          </cell>
          <cell r="BB328">
            <v>0</v>
          </cell>
          <cell r="BC328">
            <v>0</v>
          </cell>
          <cell r="BF328" t="str">
            <v>BIP</v>
          </cell>
          <cell r="BG328" t="str">
            <v>Lawteal Equity Loan</v>
          </cell>
          <cell r="BH328" t="str">
            <v>NCM-W05</v>
          </cell>
        </row>
        <row r="329">
          <cell r="A329">
            <v>9001647</v>
          </cell>
          <cell r="B329">
            <v>1</v>
          </cell>
          <cell r="D329" t="str">
            <v>ELO</v>
          </cell>
          <cell r="E329" t="str">
            <v>W</v>
          </cell>
          <cell r="F329" t="str">
            <v>NSW</v>
          </cell>
          <cell r="G329">
            <v>40000</v>
          </cell>
          <cell r="H329" t="str">
            <v>MOBIUS</v>
          </cell>
          <cell r="I329">
            <v>49000</v>
          </cell>
          <cell r="J329" t="str">
            <v>LAWTEAL</v>
          </cell>
          <cell r="M329">
            <v>9001647</v>
          </cell>
          <cell r="O329">
            <v>2696</v>
          </cell>
          <cell r="P329" t="str">
            <v>SANCHEZ A</v>
          </cell>
          <cell r="Q329">
            <v>476000</v>
          </cell>
          <cell r="R329">
            <v>0</v>
          </cell>
          <cell r="S329">
            <v>476000</v>
          </cell>
          <cell r="T329">
            <v>300</v>
          </cell>
          <cell r="U329" t="str">
            <v>Committed</v>
          </cell>
          <cell r="V329">
            <v>960</v>
          </cell>
          <cell r="W329" t="str">
            <v>Settlement Postponed</v>
          </cell>
          <cell r="X329">
            <v>38715</v>
          </cell>
          <cell r="Y329">
            <v>8</v>
          </cell>
          <cell r="Z329">
            <v>0</v>
          </cell>
          <cell r="AA329">
            <v>1.25</v>
          </cell>
          <cell r="AB329">
            <v>9.25</v>
          </cell>
          <cell r="AC329">
            <v>3669.17</v>
          </cell>
          <cell r="AD329">
            <v>70</v>
          </cell>
          <cell r="AE329">
            <v>38680</v>
          </cell>
          <cell r="AI329">
            <v>0</v>
          </cell>
          <cell r="AJ329">
            <v>38710</v>
          </cell>
          <cell r="AM329">
            <v>105</v>
          </cell>
          <cell r="AN329">
            <v>11</v>
          </cell>
          <cell r="AO329">
            <v>24</v>
          </cell>
          <cell r="AP329">
            <v>7</v>
          </cell>
          <cell r="AQ329" t="str">
            <v>KREMNIZER &amp; CO</v>
          </cell>
          <cell r="AR329" t="str">
            <v>NSW</v>
          </cell>
          <cell r="AS329" t="str">
            <v>S</v>
          </cell>
          <cell r="AT329" t="str">
            <v>PL</v>
          </cell>
          <cell r="AU329" t="str">
            <v>IT</v>
          </cell>
          <cell r="AV329" t="str">
            <v>SPLITLOAN</v>
          </cell>
          <cell r="AW329">
            <v>9001647</v>
          </cell>
          <cell r="AX329">
            <v>1</v>
          </cell>
          <cell r="AY329" t="str">
            <v>DLY</v>
          </cell>
          <cell r="AZ329" t="str">
            <v>N/A</v>
          </cell>
          <cell r="BA329">
            <v>0</v>
          </cell>
          <cell r="BB329">
            <v>0</v>
          </cell>
          <cell r="BC329">
            <v>0</v>
          </cell>
          <cell r="BF329" t="str">
            <v>BIP</v>
          </cell>
          <cell r="BG329" t="str">
            <v>Lawteal Equity Loan</v>
          </cell>
          <cell r="BH329" t="str">
            <v>NCM-W05</v>
          </cell>
        </row>
        <row r="330">
          <cell r="A330">
            <v>9001768</v>
          </cell>
          <cell r="B330">
            <v>1</v>
          </cell>
          <cell r="D330" t="str">
            <v>ELO</v>
          </cell>
          <cell r="E330" t="str">
            <v>W</v>
          </cell>
          <cell r="F330" t="str">
            <v>NSW</v>
          </cell>
          <cell r="G330">
            <v>40000</v>
          </cell>
          <cell r="H330" t="str">
            <v>MOBIUS</v>
          </cell>
          <cell r="I330">
            <v>49000</v>
          </cell>
          <cell r="J330" t="str">
            <v>LAWTEAL</v>
          </cell>
          <cell r="M330">
            <v>9001768</v>
          </cell>
          <cell r="O330">
            <v>2894</v>
          </cell>
          <cell r="P330" t="str">
            <v>GUTIERREZ N F</v>
          </cell>
          <cell r="Q330">
            <v>259000</v>
          </cell>
          <cell r="R330">
            <v>0</v>
          </cell>
          <cell r="S330">
            <v>259000</v>
          </cell>
          <cell r="T330">
            <v>300</v>
          </cell>
          <cell r="U330" t="str">
            <v>Committed</v>
          </cell>
          <cell r="V330">
            <v>960</v>
          </cell>
          <cell r="W330" t="str">
            <v>Settlement Postponed</v>
          </cell>
          <cell r="X330">
            <v>38708</v>
          </cell>
          <cell r="Y330">
            <v>8</v>
          </cell>
          <cell r="Z330">
            <v>0</v>
          </cell>
          <cell r="AA330">
            <v>1.25</v>
          </cell>
          <cell r="AB330">
            <v>9.25</v>
          </cell>
          <cell r="AC330">
            <v>1996.46</v>
          </cell>
          <cell r="AD330">
            <v>70</v>
          </cell>
          <cell r="AE330">
            <v>38708</v>
          </cell>
          <cell r="AI330">
            <v>0</v>
          </cell>
          <cell r="AJ330">
            <v>38739</v>
          </cell>
          <cell r="AM330">
            <v>105</v>
          </cell>
          <cell r="AN330">
            <v>12</v>
          </cell>
          <cell r="AO330">
            <v>22</v>
          </cell>
          <cell r="AP330">
            <v>7</v>
          </cell>
          <cell r="AQ330" t="str">
            <v>KREMNIZER &amp; CO</v>
          </cell>
          <cell r="AR330" t="str">
            <v>NSW</v>
          </cell>
          <cell r="AS330" t="str">
            <v>S</v>
          </cell>
          <cell r="AT330" t="str">
            <v>PL</v>
          </cell>
          <cell r="AU330" t="str">
            <v>IT</v>
          </cell>
          <cell r="AV330" t="str">
            <v>SPLITLOAN</v>
          </cell>
          <cell r="AW330">
            <v>9001768</v>
          </cell>
          <cell r="AX330">
            <v>1</v>
          </cell>
          <cell r="AY330" t="str">
            <v>DLY</v>
          </cell>
          <cell r="AZ330" t="str">
            <v>N/A</v>
          </cell>
          <cell r="BA330">
            <v>0</v>
          </cell>
          <cell r="BB330">
            <v>0</v>
          </cell>
          <cell r="BC330">
            <v>0</v>
          </cell>
          <cell r="BF330" t="str">
            <v>BIP</v>
          </cell>
          <cell r="BG330" t="str">
            <v>Lawteal Equity Loan</v>
          </cell>
          <cell r="BH330" t="str">
            <v>NCM-W05</v>
          </cell>
        </row>
        <row r="331">
          <cell r="A331">
            <v>9001888</v>
          </cell>
          <cell r="B331">
            <v>1</v>
          </cell>
          <cell r="D331" t="str">
            <v>ELO</v>
          </cell>
          <cell r="E331" t="str">
            <v>W</v>
          </cell>
          <cell r="F331" t="str">
            <v>NSW</v>
          </cell>
          <cell r="G331">
            <v>40000</v>
          </cell>
          <cell r="H331" t="str">
            <v>MOBIUS</v>
          </cell>
          <cell r="I331">
            <v>49000</v>
          </cell>
          <cell r="J331" t="str">
            <v>LAWTEAL</v>
          </cell>
          <cell r="M331">
            <v>9001888</v>
          </cell>
          <cell r="O331">
            <v>3086</v>
          </cell>
          <cell r="P331" t="str">
            <v>MCDOWELL ENTER</v>
          </cell>
          <cell r="Q331">
            <v>276000</v>
          </cell>
          <cell r="R331">
            <v>0</v>
          </cell>
          <cell r="S331">
            <v>276000</v>
          </cell>
          <cell r="T331">
            <v>300</v>
          </cell>
          <cell r="U331" t="str">
            <v>Committed</v>
          </cell>
          <cell r="V331">
            <v>960</v>
          </cell>
          <cell r="W331" t="str">
            <v>Settlement Postponed</v>
          </cell>
          <cell r="X331">
            <v>38761</v>
          </cell>
          <cell r="Y331">
            <v>8</v>
          </cell>
          <cell r="Z331">
            <v>0</v>
          </cell>
          <cell r="AA331">
            <v>1.25</v>
          </cell>
          <cell r="AB331">
            <v>9.25</v>
          </cell>
          <cell r="AC331">
            <v>2127.5</v>
          </cell>
          <cell r="AD331">
            <v>69.87</v>
          </cell>
          <cell r="AE331">
            <v>38761</v>
          </cell>
          <cell r="AI331">
            <v>0</v>
          </cell>
          <cell r="AJ331">
            <v>38789</v>
          </cell>
          <cell r="AM331">
            <v>106</v>
          </cell>
          <cell r="AN331">
            <v>2</v>
          </cell>
          <cell r="AO331">
            <v>13</v>
          </cell>
          <cell r="AP331">
            <v>7</v>
          </cell>
          <cell r="AQ331" t="str">
            <v>KREMNIZER &amp; CO</v>
          </cell>
          <cell r="AR331" t="str">
            <v>NSW</v>
          </cell>
          <cell r="AS331" t="str">
            <v>S</v>
          </cell>
          <cell r="AT331" t="str">
            <v>PL</v>
          </cell>
          <cell r="AU331" t="str">
            <v>IT</v>
          </cell>
          <cell r="AV331" t="str">
            <v>SPLITLOAN</v>
          </cell>
          <cell r="AW331">
            <v>9001888</v>
          </cell>
          <cell r="AX331">
            <v>1</v>
          </cell>
          <cell r="AY331" t="str">
            <v>DLY</v>
          </cell>
          <cell r="AZ331" t="str">
            <v>N/A</v>
          </cell>
          <cell r="BA331">
            <v>0</v>
          </cell>
          <cell r="BB331">
            <v>0</v>
          </cell>
          <cell r="BC331">
            <v>0</v>
          </cell>
          <cell r="BF331" t="str">
            <v>BIP</v>
          </cell>
          <cell r="BG331" t="str">
            <v>Lawteal Equity Loan</v>
          </cell>
          <cell r="BH331" t="str">
            <v>NCM-W05</v>
          </cell>
        </row>
        <row r="332">
          <cell r="A332">
            <v>9002051</v>
          </cell>
          <cell r="B332">
            <v>1</v>
          </cell>
          <cell r="D332" t="str">
            <v>ELO</v>
          </cell>
          <cell r="E332" t="str">
            <v>W</v>
          </cell>
          <cell r="F332" t="str">
            <v>NSW</v>
          </cell>
          <cell r="G332">
            <v>40000</v>
          </cell>
          <cell r="H332" t="str">
            <v>MOBIUS</v>
          </cell>
          <cell r="I332">
            <v>49000</v>
          </cell>
          <cell r="J332" t="str">
            <v>LAWTEAL</v>
          </cell>
          <cell r="M332">
            <v>9002051</v>
          </cell>
          <cell r="O332">
            <v>3358</v>
          </cell>
          <cell r="P332" t="str">
            <v>ZAMMIT A</v>
          </cell>
          <cell r="Q332">
            <v>455000</v>
          </cell>
          <cell r="R332">
            <v>0</v>
          </cell>
          <cell r="S332">
            <v>455000</v>
          </cell>
          <cell r="T332">
            <v>300</v>
          </cell>
          <cell r="U332" t="str">
            <v>Committed</v>
          </cell>
          <cell r="V332">
            <v>960</v>
          </cell>
          <cell r="W332" t="str">
            <v>Settlement Postponed</v>
          </cell>
          <cell r="X332">
            <v>38777</v>
          </cell>
          <cell r="Y332">
            <v>8</v>
          </cell>
          <cell r="Z332">
            <v>0</v>
          </cell>
          <cell r="AA332">
            <v>1</v>
          </cell>
          <cell r="AB332">
            <v>9</v>
          </cell>
          <cell r="AC332">
            <v>3412.5</v>
          </cell>
          <cell r="AD332">
            <v>70</v>
          </cell>
          <cell r="AE332">
            <v>38776</v>
          </cell>
          <cell r="AI332">
            <v>0</v>
          </cell>
          <cell r="AJ332">
            <v>38804</v>
          </cell>
          <cell r="AM332">
            <v>106</v>
          </cell>
          <cell r="AN332">
            <v>2</v>
          </cell>
          <cell r="AO332">
            <v>28</v>
          </cell>
          <cell r="AP332">
            <v>7</v>
          </cell>
          <cell r="AQ332" t="str">
            <v>KREMNIZER &amp; CO</v>
          </cell>
          <cell r="AR332" t="str">
            <v>NSW</v>
          </cell>
          <cell r="AS332" t="str">
            <v>S</v>
          </cell>
          <cell r="AT332" t="str">
            <v>PL</v>
          </cell>
          <cell r="AU332" t="str">
            <v>IT</v>
          </cell>
          <cell r="AV332" t="str">
            <v>SPLITLOAN</v>
          </cell>
          <cell r="AW332" t="str">
            <v>-</v>
          </cell>
          <cell r="AX332">
            <v>1</v>
          </cell>
          <cell r="AY332" t="str">
            <v>DLY</v>
          </cell>
          <cell r="AZ332" t="str">
            <v>N/A</v>
          </cell>
          <cell r="BA332">
            <v>0</v>
          </cell>
          <cell r="BB332">
            <v>0</v>
          </cell>
          <cell r="BC332">
            <v>0</v>
          </cell>
          <cell r="BF332" t="str">
            <v>BIP</v>
          </cell>
          <cell r="BG332" t="str">
            <v>Lawteal Equity Loan</v>
          </cell>
          <cell r="BH332" t="str">
            <v>NCM-W05</v>
          </cell>
        </row>
        <row r="333">
          <cell r="A333">
            <v>9002129</v>
          </cell>
          <cell r="B333">
            <v>1</v>
          </cell>
          <cell r="D333" t="str">
            <v>ELO</v>
          </cell>
          <cell r="E333" t="str">
            <v>W</v>
          </cell>
          <cell r="F333" t="str">
            <v>NSW</v>
          </cell>
          <cell r="G333">
            <v>40000</v>
          </cell>
          <cell r="H333" t="str">
            <v>MOBIUS</v>
          </cell>
          <cell r="I333">
            <v>49000</v>
          </cell>
          <cell r="J333" t="str">
            <v>LAWTEAL</v>
          </cell>
          <cell r="M333">
            <v>9002129</v>
          </cell>
          <cell r="O333">
            <v>3477</v>
          </cell>
          <cell r="P333" t="str">
            <v>FITCH B M</v>
          </cell>
          <cell r="Q333">
            <v>175000</v>
          </cell>
          <cell r="R333">
            <v>0</v>
          </cell>
          <cell r="S333">
            <v>175000</v>
          </cell>
          <cell r="T333">
            <v>300</v>
          </cell>
          <cell r="U333" t="str">
            <v>Committed</v>
          </cell>
          <cell r="V333">
            <v>960</v>
          </cell>
          <cell r="W333" t="str">
            <v>Settlement Postponed</v>
          </cell>
          <cell r="X333">
            <v>38791</v>
          </cell>
          <cell r="Y333">
            <v>8</v>
          </cell>
          <cell r="Z333">
            <v>0</v>
          </cell>
          <cell r="AA333">
            <v>2.2000000000000002</v>
          </cell>
          <cell r="AB333">
            <v>10.199999999999999</v>
          </cell>
          <cell r="AC333">
            <v>1487.5</v>
          </cell>
          <cell r="AD333">
            <v>67.31</v>
          </cell>
          <cell r="AE333">
            <v>38791</v>
          </cell>
          <cell r="AI333">
            <v>0</v>
          </cell>
          <cell r="AJ333">
            <v>38822</v>
          </cell>
          <cell r="AM333">
            <v>106</v>
          </cell>
          <cell r="AN333">
            <v>3</v>
          </cell>
          <cell r="AO333">
            <v>15</v>
          </cell>
          <cell r="AP333">
            <v>7</v>
          </cell>
          <cell r="AQ333" t="str">
            <v>KREMNIZER &amp; CO</v>
          </cell>
          <cell r="AR333" t="str">
            <v>NSW</v>
          </cell>
          <cell r="AS333" t="str">
            <v>S</v>
          </cell>
          <cell r="AT333" t="str">
            <v>PL</v>
          </cell>
          <cell r="AU333" t="str">
            <v>IT</v>
          </cell>
          <cell r="AV333" t="str">
            <v>SPLITLOAN</v>
          </cell>
          <cell r="AW333" t="str">
            <v>-</v>
          </cell>
          <cell r="AX333">
            <v>1</v>
          </cell>
          <cell r="AY333" t="str">
            <v>DLY</v>
          </cell>
          <cell r="AZ333" t="str">
            <v>N/A</v>
          </cell>
          <cell r="BA333">
            <v>0</v>
          </cell>
          <cell r="BB333">
            <v>0</v>
          </cell>
          <cell r="BC333">
            <v>0</v>
          </cell>
          <cell r="BF333" t="str">
            <v>BIP</v>
          </cell>
          <cell r="BG333" t="str">
            <v>Lawteal Equity Loan</v>
          </cell>
          <cell r="BH333" t="str">
            <v>NCM-W05</v>
          </cell>
        </row>
        <row r="334">
          <cell r="A334">
            <v>9002179</v>
          </cell>
          <cell r="B334">
            <v>1</v>
          </cell>
          <cell r="D334" t="str">
            <v>ELO</v>
          </cell>
          <cell r="E334" t="str">
            <v>W</v>
          </cell>
          <cell r="F334" t="str">
            <v>NSW</v>
          </cell>
          <cell r="G334">
            <v>40000</v>
          </cell>
          <cell r="H334" t="str">
            <v>MOBIUS</v>
          </cell>
          <cell r="I334">
            <v>49000</v>
          </cell>
          <cell r="J334" t="str">
            <v>LAWTEAL</v>
          </cell>
          <cell r="M334">
            <v>9002179</v>
          </cell>
          <cell r="O334">
            <v>3550</v>
          </cell>
          <cell r="P334" t="str">
            <v>ALLMAN J G</v>
          </cell>
          <cell r="Q334">
            <v>756000</v>
          </cell>
          <cell r="R334">
            <v>0</v>
          </cell>
          <cell r="S334">
            <v>756000</v>
          </cell>
          <cell r="T334">
            <v>300</v>
          </cell>
          <cell r="U334" t="str">
            <v>Committed</v>
          </cell>
          <cell r="V334">
            <v>960</v>
          </cell>
          <cell r="W334" t="str">
            <v>Settlement Postponed</v>
          </cell>
          <cell r="X334">
            <v>38807</v>
          </cell>
          <cell r="Y334">
            <v>8</v>
          </cell>
          <cell r="Z334">
            <v>0</v>
          </cell>
          <cell r="AA334">
            <v>1.75</v>
          </cell>
          <cell r="AB334">
            <v>9.75</v>
          </cell>
          <cell r="AC334">
            <v>6142.5</v>
          </cell>
          <cell r="AD334">
            <v>70</v>
          </cell>
          <cell r="AE334">
            <v>38803</v>
          </cell>
          <cell r="AI334">
            <v>0</v>
          </cell>
          <cell r="AJ334">
            <v>38834</v>
          </cell>
          <cell r="AM334">
            <v>106</v>
          </cell>
          <cell r="AN334">
            <v>3</v>
          </cell>
          <cell r="AO334">
            <v>27</v>
          </cell>
          <cell r="AP334">
            <v>7</v>
          </cell>
          <cell r="AQ334" t="str">
            <v>KREMNIZER &amp; CO</v>
          </cell>
          <cell r="AR334" t="str">
            <v>NSW</v>
          </cell>
          <cell r="AS334" t="str">
            <v>S</v>
          </cell>
          <cell r="AT334" t="str">
            <v>PL</v>
          </cell>
          <cell r="AU334" t="str">
            <v>IT</v>
          </cell>
          <cell r="AV334" t="str">
            <v>SPLITLOAN</v>
          </cell>
          <cell r="AW334" t="str">
            <v>-</v>
          </cell>
          <cell r="AX334">
            <v>1</v>
          </cell>
          <cell r="AY334" t="str">
            <v>DLY</v>
          </cell>
          <cell r="AZ334" t="str">
            <v>N/A</v>
          </cell>
          <cell r="BA334">
            <v>0</v>
          </cell>
          <cell r="BB334">
            <v>0</v>
          </cell>
          <cell r="BC334">
            <v>0</v>
          </cell>
          <cell r="BF334" t="str">
            <v>BIP</v>
          </cell>
          <cell r="BG334" t="str">
            <v>Lawteal Equity Loan</v>
          </cell>
          <cell r="BH334" t="str">
            <v>NCM-W05</v>
          </cell>
        </row>
        <row r="335">
          <cell r="A335">
            <v>9002236</v>
          </cell>
          <cell r="B335">
            <v>1</v>
          </cell>
          <cell r="D335" t="str">
            <v>NLA</v>
          </cell>
          <cell r="E335" t="str">
            <v>W</v>
          </cell>
          <cell r="F335" t="str">
            <v>NSW</v>
          </cell>
          <cell r="G335">
            <v>40000</v>
          </cell>
          <cell r="H335" t="str">
            <v>MOBIUS</v>
          </cell>
          <cell r="I335">
            <v>40066</v>
          </cell>
          <cell r="J335" t="str">
            <v>HLS</v>
          </cell>
          <cell r="M335">
            <v>9002236</v>
          </cell>
          <cell r="O335">
            <v>3641</v>
          </cell>
          <cell r="P335" t="str">
            <v>JONES D G</v>
          </cell>
          <cell r="Q335">
            <v>269800</v>
          </cell>
          <cell r="R335">
            <v>0</v>
          </cell>
          <cell r="S335">
            <v>269800</v>
          </cell>
          <cell r="T335">
            <v>300</v>
          </cell>
          <cell r="U335" t="str">
            <v>Committed</v>
          </cell>
          <cell r="V335">
            <v>960</v>
          </cell>
          <cell r="W335" t="str">
            <v>Settlement Postponed</v>
          </cell>
          <cell r="X335">
            <v>38850</v>
          </cell>
          <cell r="Y335">
            <v>7.34</v>
          </cell>
          <cell r="Z335">
            <v>1.25</v>
          </cell>
          <cell r="AA335">
            <v>1.9</v>
          </cell>
          <cell r="AB335">
            <v>9.24</v>
          </cell>
          <cell r="AC335">
            <v>2217.62</v>
          </cell>
          <cell r="AD335">
            <v>95</v>
          </cell>
          <cell r="AE335">
            <v>38852</v>
          </cell>
          <cell r="AI335">
            <v>0</v>
          </cell>
          <cell r="AJ335">
            <v>38883</v>
          </cell>
          <cell r="AM335">
            <v>106</v>
          </cell>
          <cell r="AN335">
            <v>5</v>
          </cell>
          <cell r="AO335">
            <v>15</v>
          </cell>
          <cell r="AP335">
            <v>1</v>
          </cell>
          <cell r="AQ335" t="str">
            <v>NLS</v>
          </cell>
          <cell r="AR335" t="str">
            <v>NSW</v>
          </cell>
          <cell r="AS335" t="str">
            <v>S</v>
          </cell>
          <cell r="AT335" t="str">
            <v>PL</v>
          </cell>
          <cell r="AU335" t="str">
            <v>IT</v>
          </cell>
          <cell r="AV335" t="str">
            <v>SPLITLOAN</v>
          </cell>
          <cell r="AW335" t="str">
            <v>-</v>
          </cell>
          <cell r="AX335">
            <v>30</v>
          </cell>
          <cell r="AY335" t="str">
            <v>DLY</v>
          </cell>
          <cell r="AZ335" t="str">
            <v>N/A</v>
          </cell>
          <cell r="BA335">
            <v>0</v>
          </cell>
          <cell r="BB335">
            <v>0</v>
          </cell>
          <cell r="BC335">
            <v>0</v>
          </cell>
          <cell r="BF335" t="str">
            <v>POO</v>
          </cell>
          <cell r="BG335" t="str">
            <v>Near Prime</v>
          </cell>
          <cell r="BH335" t="str">
            <v>NCM-W06</v>
          </cell>
        </row>
        <row r="336">
          <cell r="A336">
            <v>9002236</v>
          </cell>
          <cell r="B336">
            <v>1</v>
          </cell>
          <cell r="D336" t="str">
            <v>NLA</v>
          </cell>
          <cell r="E336" t="str">
            <v>W</v>
          </cell>
          <cell r="F336" t="str">
            <v>NSW</v>
          </cell>
          <cell r="G336">
            <v>40000</v>
          </cell>
          <cell r="H336" t="str">
            <v>MOBIUS</v>
          </cell>
          <cell r="I336">
            <v>40066</v>
          </cell>
          <cell r="J336" t="str">
            <v>HLS</v>
          </cell>
          <cell r="M336">
            <v>9002236</v>
          </cell>
          <cell r="O336">
            <v>3641</v>
          </cell>
          <cell r="P336" t="str">
            <v>JONES D G</v>
          </cell>
          <cell r="Q336">
            <v>269800</v>
          </cell>
          <cell r="R336">
            <v>0</v>
          </cell>
          <cell r="S336">
            <v>269800</v>
          </cell>
          <cell r="T336">
            <v>300</v>
          </cell>
          <cell r="U336" t="str">
            <v>Committed</v>
          </cell>
          <cell r="V336">
            <v>960</v>
          </cell>
          <cell r="W336" t="str">
            <v>Settlement Postponed</v>
          </cell>
          <cell r="X336">
            <v>38850</v>
          </cell>
          <cell r="Y336">
            <v>7.34</v>
          </cell>
          <cell r="Z336">
            <v>1.25</v>
          </cell>
          <cell r="AA336">
            <v>1.9</v>
          </cell>
          <cell r="AB336">
            <v>9.24</v>
          </cell>
          <cell r="AC336">
            <v>2217.62</v>
          </cell>
          <cell r="AD336">
            <v>95</v>
          </cell>
          <cell r="AE336">
            <v>38852</v>
          </cell>
          <cell r="AI336">
            <v>0</v>
          </cell>
          <cell r="AJ336">
            <v>38883</v>
          </cell>
          <cell r="AM336">
            <v>106</v>
          </cell>
          <cell r="AN336">
            <v>5</v>
          </cell>
          <cell r="AO336">
            <v>15</v>
          </cell>
          <cell r="AP336">
            <v>1</v>
          </cell>
          <cell r="AQ336" t="str">
            <v>NLS</v>
          </cell>
          <cell r="AR336" t="str">
            <v>NSW</v>
          </cell>
          <cell r="AS336" t="str">
            <v>S</v>
          </cell>
          <cell r="AT336" t="str">
            <v>PL</v>
          </cell>
          <cell r="AU336" t="str">
            <v>IT</v>
          </cell>
          <cell r="AV336" t="str">
            <v>SPLITLOAN</v>
          </cell>
          <cell r="AW336" t="str">
            <v>-</v>
          </cell>
          <cell r="AX336">
            <v>30</v>
          </cell>
          <cell r="AY336" t="str">
            <v>DLY</v>
          </cell>
          <cell r="AZ336" t="str">
            <v>N/A</v>
          </cell>
          <cell r="BA336">
            <v>0</v>
          </cell>
          <cell r="BB336">
            <v>0</v>
          </cell>
          <cell r="BC336">
            <v>0</v>
          </cell>
          <cell r="BF336" t="str">
            <v>POO</v>
          </cell>
          <cell r="BG336" t="str">
            <v>Near Prime</v>
          </cell>
          <cell r="BH336" t="str">
            <v>NCM-W06</v>
          </cell>
        </row>
        <row r="337">
          <cell r="A337">
            <v>9002179</v>
          </cell>
          <cell r="B337">
            <v>1</v>
          </cell>
          <cell r="D337" t="str">
            <v>ELO</v>
          </cell>
          <cell r="E337" t="str">
            <v>W</v>
          </cell>
          <cell r="F337" t="str">
            <v>NSW</v>
          </cell>
          <cell r="G337">
            <v>40000</v>
          </cell>
          <cell r="H337" t="str">
            <v>MOBIUS</v>
          </cell>
          <cell r="I337">
            <v>49000</v>
          </cell>
          <cell r="J337" t="str">
            <v>LAWTEAL</v>
          </cell>
          <cell r="M337">
            <v>9002179</v>
          </cell>
          <cell r="O337">
            <v>3550</v>
          </cell>
          <cell r="P337" t="str">
            <v>ALLMAN J G</v>
          </cell>
          <cell r="Q337">
            <v>756000</v>
          </cell>
          <cell r="R337">
            <v>0</v>
          </cell>
          <cell r="S337">
            <v>756000</v>
          </cell>
          <cell r="T337">
            <v>300</v>
          </cell>
          <cell r="U337" t="str">
            <v>Committed</v>
          </cell>
          <cell r="V337">
            <v>960</v>
          </cell>
          <cell r="W337" t="str">
            <v>Settlement Postponed</v>
          </cell>
          <cell r="X337">
            <v>38807</v>
          </cell>
          <cell r="Y337">
            <v>8</v>
          </cell>
          <cell r="Z337">
            <v>0</v>
          </cell>
          <cell r="AA337">
            <v>1.75</v>
          </cell>
          <cell r="AB337">
            <v>9.75</v>
          </cell>
          <cell r="AC337">
            <v>6142.5</v>
          </cell>
          <cell r="AD337">
            <v>70</v>
          </cell>
          <cell r="AE337">
            <v>38803</v>
          </cell>
          <cell r="AI337">
            <v>0</v>
          </cell>
          <cell r="AJ337">
            <v>38834</v>
          </cell>
          <cell r="AM337">
            <v>106</v>
          </cell>
          <cell r="AN337">
            <v>3</v>
          </cell>
          <cell r="AO337">
            <v>27</v>
          </cell>
          <cell r="AP337">
            <v>7</v>
          </cell>
          <cell r="AQ337" t="str">
            <v>KREMNIZER &amp; CO</v>
          </cell>
          <cell r="AR337" t="str">
            <v>NSW</v>
          </cell>
          <cell r="AS337" t="str">
            <v>S</v>
          </cell>
          <cell r="AT337" t="str">
            <v>PL</v>
          </cell>
          <cell r="AU337" t="str">
            <v>IT</v>
          </cell>
          <cell r="AV337" t="str">
            <v>SPLITLOAN</v>
          </cell>
          <cell r="AW337" t="str">
            <v>-</v>
          </cell>
          <cell r="AX337">
            <v>1</v>
          </cell>
          <cell r="AY337" t="str">
            <v>DLY</v>
          </cell>
          <cell r="AZ337" t="str">
            <v>N/A</v>
          </cell>
          <cell r="BA337">
            <v>0</v>
          </cell>
          <cell r="BB337">
            <v>0</v>
          </cell>
          <cell r="BC337">
            <v>0</v>
          </cell>
          <cell r="BF337" t="str">
            <v>BIP</v>
          </cell>
          <cell r="BG337" t="str">
            <v>Lawteal Equity Loan</v>
          </cell>
          <cell r="BH337" t="str">
            <v>NCM-W05</v>
          </cell>
        </row>
        <row r="338">
          <cell r="A338">
            <v>9002236</v>
          </cell>
          <cell r="B338">
            <v>1</v>
          </cell>
          <cell r="D338" t="str">
            <v>NLA</v>
          </cell>
          <cell r="E338" t="str">
            <v>W</v>
          </cell>
          <cell r="F338" t="str">
            <v>NSW</v>
          </cell>
          <cell r="G338">
            <v>40000</v>
          </cell>
          <cell r="H338" t="str">
            <v>MOBIUS</v>
          </cell>
          <cell r="I338">
            <v>40066</v>
          </cell>
          <cell r="J338" t="str">
            <v>HLS</v>
          </cell>
          <cell r="M338">
            <v>9002236</v>
          </cell>
          <cell r="O338">
            <v>3641</v>
          </cell>
          <cell r="P338" t="str">
            <v>JONES D G</v>
          </cell>
          <cell r="Q338">
            <v>269800</v>
          </cell>
          <cell r="R338">
            <v>0</v>
          </cell>
          <cell r="S338">
            <v>269800</v>
          </cell>
          <cell r="T338">
            <v>300</v>
          </cell>
          <cell r="U338" t="str">
            <v>Committed</v>
          </cell>
          <cell r="V338">
            <v>960</v>
          </cell>
          <cell r="W338" t="str">
            <v>Settlement Postponed</v>
          </cell>
          <cell r="X338">
            <v>38850</v>
          </cell>
          <cell r="Y338">
            <v>7.34</v>
          </cell>
          <cell r="Z338">
            <v>1.25</v>
          </cell>
          <cell r="AA338">
            <v>1.9</v>
          </cell>
          <cell r="AB338">
            <v>9.24</v>
          </cell>
          <cell r="AC338">
            <v>2217.62</v>
          </cell>
          <cell r="AD338">
            <v>95</v>
          </cell>
          <cell r="AE338">
            <v>38852</v>
          </cell>
          <cell r="AI338">
            <v>0</v>
          </cell>
          <cell r="AJ338">
            <v>38883</v>
          </cell>
          <cell r="AM338">
            <v>106</v>
          </cell>
          <cell r="AN338">
            <v>5</v>
          </cell>
          <cell r="AO338">
            <v>15</v>
          </cell>
          <cell r="AP338">
            <v>1</v>
          </cell>
          <cell r="AQ338" t="str">
            <v>NLS</v>
          </cell>
          <cell r="AR338" t="str">
            <v>NSW</v>
          </cell>
          <cell r="AS338" t="str">
            <v>S</v>
          </cell>
          <cell r="AT338" t="str">
            <v>PL</v>
          </cell>
          <cell r="AU338" t="str">
            <v>IT</v>
          </cell>
          <cell r="AV338" t="str">
            <v>SPLITLOAN</v>
          </cell>
          <cell r="AW338" t="str">
            <v>-</v>
          </cell>
          <cell r="AX338">
            <v>30</v>
          </cell>
          <cell r="AY338" t="str">
            <v>DLY</v>
          </cell>
          <cell r="AZ338" t="str">
            <v>N/A</v>
          </cell>
          <cell r="BA338">
            <v>0</v>
          </cell>
          <cell r="BB338">
            <v>0</v>
          </cell>
          <cell r="BC338">
            <v>0</v>
          </cell>
          <cell r="BF338" t="str">
            <v>POO</v>
          </cell>
          <cell r="BG338" t="str">
            <v>Near Prime</v>
          </cell>
          <cell r="BH338" t="str">
            <v>NCM-W06</v>
          </cell>
        </row>
        <row r="339">
          <cell r="A339">
            <v>9001445</v>
          </cell>
          <cell r="B339">
            <v>1</v>
          </cell>
          <cell r="D339" t="str">
            <v>ELO</v>
          </cell>
          <cell r="E339" t="str">
            <v>W</v>
          </cell>
          <cell r="F339" t="str">
            <v>NSW</v>
          </cell>
          <cell r="G339">
            <v>40000</v>
          </cell>
          <cell r="H339" t="str">
            <v>MOBIUS</v>
          </cell>
          <cell r="I339">
            <v>49000</v>
          </cell>
          <cell r="J339" t="str">
            <v>LAWTEAL</v>
          </cell>
          <cell r="M339">
            <v>9001445</v>
          </cell>
          <cell r="O339">
            <v>2360</v>
          </cell>
          <cell r="P339" t="str">
            <v>HURLEY G P</v>
          </cell>
          <cell r="Q339">
            <v>196000</v>
          </cell>
          <cell r="R339">
            <v>0</v>
          </cell>
          <cell r="S339">
            <v>196000</v>
          </cell>
          <cell r="T339">
            <v>300</v>
          </cell>
          <cell r="U339" t="str">
            <v>Committed</v>
          </cell>
          <cell r="V339">
            <v>960</v>
          </cell>
          <cell r="W339" t="str">
            <v>Settlement Postponed</v>
          </cell>
          <cell r="X339">
            <v>38623</v>
          </cell>
          <cell r="Y339">
            <v>8</v>
          </cell>
          <cell r="Z339">
            <v>0</v>
          </cell>
          <cell r="AA339">
            <v>1.75</v>
          </cell>
          <cell r="AB339">
            <v>9.75</v>
          </cell>
          <cell r="AC339">
            <v>1592.5</v>
          </cell>
          <cell r="AD339">
            <v>70</v>
          </cell>
          <cell r="AE339">
            <v>38623</v>
          </cell>
          <cell r="AI339">
            <v>0</v>
          </cell>
          <cell r="AJ339">
            <v>38653</v>
          </cell>
          <cell r="AM339">
            <v>105</v>
          </cell>
          <cell r="AN339">
            <v>9</v>
          </cell>
          <cell r="AO339">
            <v>28</v>
          </cell>
          <cell r="AP339">
            <v>7</v>
          </cell>
          <cell r="AQ339" t="str">
            <v>KREMNIZER &amp; CO</v>
          </cell>
          <cell r="AR339" t="str">
            <v>NSW</v>
          </cell>
          <cell r="AS339" t="str">
            <v>S</v>
          </cell>
          <cell r="AT339" t="str">
            <v>PL</v>
          </cell>
          <cell r="AU339" t="str">
            <v>IT</v>
          </cell>
          <cell r="AV339" t="str">
            <v>SPLITLOAN</v>
          </cell>
          <cell r="AW339">
            <v>9001445</v>
          </cell>
          <cell r="AX339">
            <v>1</v>
          </cell>
          <cell r="AY339" t="str">
            <v>DLY</v>
          </cell>
          <cell r="AZ339" t="str">
            <v>N/A</v>
          </cell>
          <cell r="BA339">
            <v>0</v>
          </cell>
          <cell r="BB339">
            <v>0</v>
          </cell>
          <cell r="BC339">
            <v>0</v>
          </cell>
          <cell r="BF339" t="str">
            <v>BIP</v>
          </cell>
          <cell r="BG339" t="str">
            <v>Lawteal Equity Loan</v>
          </cell>
          <cell r="BH339" t="str">
            <v>NCM-W05</v>
          </cell>
        </row>
        <row r="340">
          <cell r="A340">
            <v>9001508</v>
          </cell>
          <cell r="B340">
            <v>1</v>
          </cell>
          <cell r="D340" t="str">
            <v>ELO</v>
          </cell>
          <cell r="E340" t="str">
            <v>W</v>
          </cell>
          <cell r="F340" t="str">
            <v>NSW</v>
          </cell>
          <cell r="G340">
            <v>40000</v>
          </cell>
          <cell r="H340" t="str">
            <v>MOBIUS</v>
          </cell>
          <cell r="I340">
            <v>49000</v>
          </cell>
          <cell r="J340" t="str">
            <v>LAWTEAL</v>
          </cell>
          <cell r="M340">
            <v>9001508</v>
          </cell>
          <cell r="O340">
            <v>2466</v>
          </cell>
          <cell r="P340" t="str">
            <v>PAGE SERVICES</v>
          </cell>
          <cell r="Q340">
            <v>540000</v>
          </cell>
          <cell r="R340">
            <v>0</v>
          </cell>
          <cell r="S340">
            <v>540000</v>
          </cell>
          <cell r="T340">
            <v>300</v>
          </cell>
          <cell r="U340" t="str">
            <v>Committed</v>
          </cell>
          <cell r="V340">
            <v>960</v>
          </cell>
          <cell r="W340" t="str">
            <v>Settlement Postponed</v>
          </cell>
          <cell r="X340">
            <v>38657</v>
          </cell>
          <cell r="Y340">
            <v>8</v>
          </cell>
          <cell r="Z340">
            <v>0</v>
          </cell>
          <cell r="AA340">
            <v>2.75</v>
          </cell>
          <cell r="AB340">
            <v>10.75</v>
          </cell>
          <cell r="AC340">
            <v>4837.5</v>
          </cell>
          <cell r="AD340">
            <v>60</v>
          </cell>
          <cell r="AE340">
            <v>38649</v>
          </cell>
          <cell r="AI340">
            <v>0</v>
          </cell>
          <cell r="AJ340">
            <v>38680</v>
          </cell>
          <cell r="AM340">
            <v>105</v>
          </cell>
          <cell r="AN340">
            <v>10</v>
          </cell>
          <cell r="AO340">
            <v>24</v>
          </cell>
          <cell r="AP340">
            <v>7</v>
          </cell>
          <cell r="AQ340" t="str">
            <v>KREMNIZER &amp; CO</v>
          </cell>
          <cell r="AR340" t="str">
            <v>NSW</v>
          </cell>
          <cell r="AS340" t="str">
            <v>S</v>
          </cell>
          <cell r="AT340" t="str">
            <v>PL</v>
          </cell>
          <cell r="AU340" t="str">
            <v>IT</v>
          </cell>
          <cell r="AV340" t="str">
            <v>SPLITLOAN</v>
          </cell>
          <cell r="AW340">
            <v>9001508</v>
          </cell>
          <cell r="AX340">
            <v>1</v>
          </cell>
          <cell r="AY340" t="str">
            <v>DLY</v>
          </cell>
          <cell r="AZ340" t="str">
            <v>N/A</v>
          </cell>
          <cell r="BA340">
            <v>0</v>
          </cell>
          <cell r="BB340">
            <v>0</v>
          </cell>
          <cell r="BC340">
            <v>0</v>
          </cell>
          <cell r="BF340" t="str">
            <v>BIP</v>
          </cell>
          <cell r="BG340" t="str">
            <v>Lawteal Equity Loan</v>
          </cell>
          <cell r="BH340" t="str">
            <v>NCM-W05</v>
          </cell>
        </row>
        <row r="341">
          <cell r="A341">
            <v>9001478</v>
          </cell>
          <cell r="B341">
            <v>1</v>
          </cell>
          <cell r="D341" t="str">
            <v>ELO</v>
          </cell>
          <cell r="E341" t="str">
            <v>W</v>
          </cell>
          <cell r="F341" t="str">
            <v>NSW</v>
          </cell>
          <cell r="G341">
            <v>40000</v>
          </cell>
          <cell r="H341" t="str">
            <v>MOBIUS</v>
          </cell>
          <cell r="I341">
            <v>49000</v>
          </cell>
          <cell r="J341" t="str">
            <v>LAWTEAL</v>
          </cell>
          <cell r="M341">
            <v>9001478</v>
          </cell>
          <cell r="O341">
            <v>2417</v>
          </cell>
          <cell r="P341" t="str">
            <v>URIBE J</v>
          </cell>
          <cell r="Q341">
            <v>123000</v>
          </cell>
          <cell r="R341">
            <v>0</v>
          </cell>
          <cell r="S341">
            <v>123000</v>
          </cell>
          <cell r="T341">
            <v>300</v>
          </cell>
          <cell r="U341" t="str">
            <v>Committed</v>
          </cell>
          <cell r="V341">
            <v>960</v>
          </cell>
          <cell r="W341" t="str">
            <v>Settlement Postponed</v>
          </cell>
          <cell r="X341">
            <v>38653</v>
          </cell>
          <cell r="Y341">
            <v>8</v>
          </cell>
          <cell r="Z341">
            <v>0</v>
          </cell>
          <cell r="AA341">
            <v>1</v>
          </cell>
          <cell r="AB341">
            <v>9</v>
          </cell>
          <cell r="AC341">
            <v>922.5</v>
          </cell>
          <cell r="AD341">
            <v>64.739999999999995</v>
          </cell>
          <cell r="AE341">
            <v>38652</v>
          </cell>
          <cell r="AI341">
            <v>0</v>
          </cell>
          <cell r="AJ341">
            <v>38683</v>
          </cell>
          <cell r="AM341">
            <v>105</v>
          </cell>
          <cell r="AN341">
            <v>10</v>
          </cell>
          <cell r="AO341">
            <v>27</v>
          </cell>
          <cell r="AP341">
            <v>7</v>
          </cell>
          <cell r="AQ341" t="str">
            <v>KREMNIZER &amp; CO</v>
          </cell>
          <cell r="AR341" t="str">
            <v>NSW</v>
          </cell>
          <cell r="AS341" t="str">
            <v>S</v>
          </cell>
          <cell r="AT341" t="str">
            <v>PL</v>
          </cell>
          <cell r="AU341" t="str">
            <v>IT</v>
          </cell>
          <cell r="AV341" t="str">
            <v>SPLITLOAN</v>
          </cell>
          <cell r="AW341">
            <v>9001478</v>
          </cell>
          <cell r="AX341">
            <v>1</v>
          </cell>
          <cell r="AY341" t="str">
            <v>DLY</v>
          </cell>
          <cell r="AZ341" t="str">
            <v>N/A</v>
          </cell>
          <cell r="BA341">
            <v>0</v>
          </cell>
          <cell r="BB341">
            <v>0</v>
          </cell>
          <cell r="BC341">
            <v>0</v>
          </cell>
          <cell r="BF341" t="str">
            <v>BIP</v>
          </cell>
          <cell r="BG341" t="str">
            <v>Lawteal Equity Loan</v>
          </cell>
          <cell r="BH341" t="str">
            <v>NCM-W05</v>
          </cell>
        </row>
        <row r="342">
          <cell r="A342">
            <v>9001647</v>
          </cell>
          <cell r="B342">
            <v>1</v>
          </cell>
          <cell r="D342" t="str">
            <v>ELO</v>
          </cell>
          <cell r="E342" t="str">
            <v>W</v>
          </cell>
          <cell r="F342" t="str">
            <v>NSW</v>
          </cell>
          <cell r="G342">
            <v>40000</v>
          </cell>
          <cell r="H342" t="str">
            <v>MOBIUS</v>
          </cell>
          <cell r="I342">
            <v>49000</v>
          </cell>
          <cell r="J342" t="str">
            <v>LAWTEAL</v>
          </cell>
          <cell r="M342">
            <v>9001647</v>
          </cell>
          <cell r="O342">
            <v>2696</v>
          </cell>
          <cell r="P342" t="str">
            <v>SANCHEZ A</v>
          </cell>
          <cell r="Q342">
            <v>476000</v>
          </cell>
          <cell r="R342">
            <v>0</v>
          </cell>
          <cell r="S342">
            <v>476000</v>
          </cell>
          <cell r="T342">
            <v>300</v>
          </cell>
          <cell r="U342" t="str">
            <v>Committed</v>
          </cell>
          <cell r="V342">
            <v>960</v>
          </cell>
          <cell r="W342" t="str">
            <v>Settlement Postponed</v>
          </cell>
          <cell r="X342">
            <v>38715</v>
          </cell>
          <cell r="Y342">
            <v>8</v>
          </cell>
          <cell r="Z342">
            <v>0</v>
          </cell>
          <cell r="AA342">
            <v>1.25</v>
          </cell>
          <cell r="AB342">
            <v>9.25</v>
          </cell>
          <cell r="AC342">
            <v>3669.17</v>
          </cell>
          <cell r="AD342">
            <v>70</v>
          </cell>
          <cell r="AE342">
            <v>38680</v>
          </cell>
          <cell r="AI342">
            <v>0</v>
          </cell>
          <cell r="AJ342">
            <v>38710</v>
          </cell>
          <cell r="AM342">
            <v>105</v>
          </cell>
          <cell r="AN342">
            <v>11</v>
          </cell>
          <cell r="AO342">
            <v>24</v>
          </cell>
          <cell r="AP342">
            <v>7</v>
          </cell>
          <cell r="AQ342" t="str">
            <v>KREMNIZER &amp; CO</v>
          </cell>
          <cell r="AR342" t="str">
            <v>NSW</v>
          </cell>
          <cell r="AS342" t="str">
            <v>S</v>
          </cell>
          <cell r="AT342" t="str">
            <v>PL</v>
          </cell>
          <cell r="AU342" t="str">
            <v>IT</v>
          </cell>
          <cell r="AV342" t="str">
            <v>SPLITLOAN</v>
          </cell>
          <cell r="AW342">
            <v>9001647</v>
          </cell>
          <cell r="AX342">
            <v>1</v>
          </cell>
          <cell r="AY342" t="str">
            <v>DLY</v>
          </cell>
          <cell r="AZ342" t="str">
            <v>N/A</v>
          </cell>
          <cell r="BA342">
            <v>0</v>
          </cell>
          <cell r="BB342">
            <v>0</v>
          </cell>
          <cell r="BC342">
            <v>0</v>
          </cell>
          <cell r="BF342" t="str">
            <v>BIP</v>
          </cell>
          <cell r="BG342" t="str">
            <v>Lawteal Equity Loan</v>
          </cell>
          <cell r="BH342" t="str">
            <v>NCM-W05</v>
          </cell>
        </row>
        <row r="343">
          <cell r="A343">
            <v>9001768</v>
          </cell>
          <cell r="B343">
            <v>1</v>
          </cell>
          <cell r="D343" t="str">
            <v>ELO</v>
          </cell>
          <cell r="E343" t="str">
            <v>W</v>
          </cell>
          <cell r="F343" t="str">
            <v>NSW</v>
          </cell>
          <cell r="G343">
            <v>40000</v>
          </cell>
          <cell r="H343" t="str">
            <v>MOBIUS</v>
          </cell>
          <cell r="I343">
            <v>49000</v>
          </cell>
          <cell r="J343" t="str">
            <v>LAWTEAL</v>
          </cell>
          <cell r="M343">
            <v>9001768</v>
          </cell>
          <cell r="O343">
            <v>2894</v>
          </cell>
          <cell r="P343" t="str">
            <v>GUTIERREZ N F</v>
          </cell>
          <cell r="Q343">
            <v>259000</v>
          </cell>
          <cell r="R343">
            <v>0</v>
          </cell>
          <cell r="S343">
            <v>259000</v>
          </cell>
          <cell r="T343">
            <v>300</v>
          </cell>
          <cell r="U343" t="str">
            <v>Committed</v>
          </cell>
          <cell r="V343">
            <v>960</v>
          </cell>
          <cell r="W343" t="str">
            <v>Settlement Postponed</v>
          </cell>
          <cell r="X343">
            <v>38708</v>
          </cell>
          <cell r="Y343">
            <v>8</v>
          </cell>
          <cell r="Z343">
            <v>0</v>
          </cell>
          <cell r="AA343">
            <v>1.25</v>
          </cell>
          <cell r="AB343">
            <v>9.25</v>
          </cell>
          <cell r="AC343">
            <v>1996.46</v>
          </cell>
          <cell r="AD343">
            <v>70</v>
          </cell>
          <cell r="AE343">
            <v>38708</v>
          </cell>
          <cell r="AI343">
            <v>0</v>
          </cell>
          <cell r="AJ343">
            <v>38739</v>
          </cell>
          <cell r="AM343">
            <v>105</v>
          </cell>
          <cell r="AN343">
            <v>12</v>
          </cell>
          <cell r="AO343">
            <v>22</v>
          </cell>
          <cell r="AP343">
            <v>7</v>
          </cell>
          <cell r="AQ343" t="str">
            <v>KREMNIZER &amp; CO</v>
          </cell>
          <cell r="AR343" t="str">
            <v>NSW</v>
          </cell>
          <cell r="AS343" t="str">
            <v>S</v>
          </cell>
          <cell r="AT343" t="str">
            <v>PL</v>
          </cell>
          <cell r="AU343" t="str">
            <v>IT</v>
          </cell>
          <cell r="AV343" t="str">
            <v>SPLITLOAN</v>
          </cell>
          <cell r="AW343">
            <v>9001768</v>
          </cell>
          <cell r="AX343">
            <v>1</v>
          </cell>
          <cell r="AY343" t="str">
            <v>DLY</v>
          </cell>
          <cell r="AZ343" t="str">
            <v>N/A</v>
          </cell>
          <cell r="BA343">
            <v>0</v>
          </cell>
          <cell r="BB343">
            <v>0</v>
          </cell>
          <cell r="BC343">
            <v>0</v>
          </cell>
          <cell r="BF343" t="str">
            <v>BIP</v>
          </cell>
          <cell r="BG343" t="str">
            <v>Lawteal Equity Loan</v>
          </cell>
          <cell r="BH343" t="str">
            <v>NCM-W05</v>
          </cell>
        </row>
        <row r="344">
          <cell r="A344">
            <v>9001888</v>
          </cell>
          <cell r="B344">
            <v>1</v>
          </cell>
          <cell r="D344" t="str">
            <v>ELO</v>
          </cell>
          <cell r="E344" t="str">
            <v>W</v>
          </cell>
          <cell r="F344" t="str">
            <v>NSW</v>
          </cell>
          <cell r="G344">
            <v>40000</v>
          </cell>
          <cell r="H344" t="str">
            <v>MOBIUS</v>
          </cell>
          <cell r="I344">
            <v>49000</v>
          </cell>
          <cell r="J344" t="str">
            <v>LAWTEAL</v>
          </cell>
          <cell r="M344">
            <v>9001888</v>
          </cell>
          <cell r="O344">
            <v>3086</v>
          </cell>
          <cell r="P344" t="str">
            <v>MCDOWELL ENTER</v>
          </cell>
          <cell r="Q344">
            <v>276000</v>
          </cell>
          <cell r="R344">
            <v>0</v>
          </cell>
          <cell r="S344">
            <v>276000</v>
          </cell>
          <cell r="T344">
            <v>300</v>
          </cell>
          <cell r="U344" t="str">
            <v>Committed</v>
          </cell>
          <cell r="V344">
            <v>960</v>
          </cell>
          <cell r="W344" t="str">
            <v>Settlement Postponed</v>
          </cell>
          <cell r="X344">
            <v>38761</v>
          </cell>
          <cell r="Y344">
            <v>8</v>
          </cell>
          <cell r="Z344">
            <v>0</v>
          </cell>
          <cell r="AA344">
            <v>1.25</v>
          </cell>
          <cell r="AB344">
            <v>9.25</v>
          </cell>
          <cell r="AC344">
            <v>2127.5</v>
          </cell>
          <cell r="AD344">
            <v>69.87</v>
          </cell>
          <cell r="AE344">
            <v>38761</v>
          </cell>
          <cell r="AI344">
            <v>0</v>
          </cell>
          <cell r="AJ344">
            <v>38789</v>
          </cell>
          <cell r="AM344">
            <v>106</v>
          </cell>
          <cell r="AN344">
            <v>2</v>
          </cell>
          <cell r="AO344">
            <v>13</v>
          </cell>
          <cell r="AP344">
            <v>7</v>
          </cell>
          <cell r="AQ344" t="str">
            <v>KREMNIZER &amp; CO</v>
          </cell>
          <cell r="AR344" t="str">
            <v>NSW</v>
          </cell>
          <cell r="AS344" t="str">
            <v>S</v>
          </cell>
          <cell r="AT344" t="str">
            <v>PL</v>
          </cell>
          <cell r="AU344" t="str">
            <v>IT</v>
          </cell>
          <cell r="AV344" t="str">
            <v>SPLITLOAN</v>
          </cell>
          <cell r="AW344">
            <v>9001888</v>
          </cell>
          <cell r="AX344">
            <v>1</v>
          </cell>
          <cell r="AY344" t="str">
            <v>DLY</v>
          </cell>
          <cell r="AZ344" t="str">
            <v>N/A</v>
          </cell>
          <cell r="BA344">
            <v>0</v>
          </cell>
          <cell r="BB344">
            <v>0</v>
          </cell>
          <cell r="BC344">
            <v>0</v>
          </cell>
          <cell r="BF344" t="str">
            <v>BIP</v>
          </cell>
          <cell r="BG344" t="str">
            <v>Lawteal Equity Loan</v>
          </cell>
          <cell r="BH344" t="str">
            <v>NCM-W05</v>
          </cell>
        </row>
        <row r="345">
          <cell r="A345">
            <v>9002051</v>
          </cell>
          <cell r="B345">
            <v>1</v>
          </cell>
          <cell r="D345" t="str">
            <v>ELO</v>
          </cell>
          <cell r="E345" t="str">
            <v>W</v>
          </cell>
          <cell r="F345" t="str">
            <v>NSW</v>
          </cell>
          <cell r="G345">
            <v>40000</v>
          </cell>
          <cell r="H345" t="str">
            <v>MOBIUS</v>
          </cell>
          <cell r="I345">
            <v>49000</v>
          </cell>
          <cell r="J345" t="str">
            <v>LAWTEAL</v>
          </cell>
          <cell r="M345">
            <v>9002051</v>
          </cell>
          <cell r="O345">
            <v>3358</v>
          </cell>
          <cell r="P345" t="str">
            <v>ZAMMIT A</v>
          </cell>
          <cell r="Q345">
            <v>455000</v>
          </cell>
          <cell r="R345">
            <v>0</v>
          </cell>
          <cell r="S345">
            <v>455000</v>
          </cell>
          <cell r="T345">
            <v>300</v>
          </cell>
          <cell r="U345" t="str">
            <v>Committed</v>
          </cell>
          <cell r="V345">
            <v>960</v>
          </cell>
          <cell r="W345" t="str">
            <v>Settlement Postponed</v>
          </cell>
          <cell r="X345">
            <v>38777</v>
          </cell>
          <cell r="Y345">
            <v>8</v>
          </cell>
          <cell r="Z345">
            <v>0</v>
          </cell>
          <cell r="AA345">
            <v>1</v>
          </cell>
          <cell r="AB345">
            <v>9</v>
          </cell>
          <cell r="AC345">
            <v>3412.5</v>
          </cell>
          <cell r="AD345">
            <v>70</v>
          </cell>
          <cell r="AE345">
            <v>38776</v>
          </cell>
          <cell r="AI345">
            <v>0</v>
          </cell>
          <cell r="AJ345">
            <v>38804</v>
          </cell>
          <cell r="AM345">
            <v>106</v>
          </cell>
          <cell r="AN345">
            <v>2</v>
          </cell>
          <cell r="AO345">
            <v>28</v>
          </cell>
          <cell r="AP345">
            <v>7</v>
          </cell>
          <cell r="AQ345" t="str">
            <v>KREMNIZER &amp; CO</v>
          </cell>
          <cell r="AR345" t="str">
            <v>NSW</v>
          </cell>
          <cell r="AS345" t="str">
            <v>S</v>
          </cell>
          <cell r="AT345" t="str">
            <v>PL</v>
          </cell>
          <cell r="AU345" t="str">
            <v>IT</v>
          </cell>
          <cell r="AV345" t="str">
            <v>SPLITLOAN</v>
          </cell>
          <cell r="AW345" t="str">
            <v>-</v>
          </cell>
          <cell r="AX345">
            <v>1</v>
          </cell>
          <cell r="AY345" t="str">
            <v>DLY</v>
          </cell>
          <cell r="AZ345" t="str">
            <v>N/A</v>
          </cell>
          <cell r="BA345">
            <v>0</v>
          </cell>
          <cell r="BB345">
            <v>0</v>
          </cell>
          <cell r="BC345">
            <v>0</v>
          </cell>
          <cell r="BF345" t="str">
            <v>BIP</v>
          </cell>
          <cell r="BG345" t="str">
            <v>Lawteal Equity Loan</v>
          </cell>
          <cell r="BH345" t="str">
            <v>NCM-W05</v>
          </cell>
        </row>
        <row r="346">
          <cell r="A346">
            <v>9002129</v>
          </cell>
          <cell r="B346">
            <v>1</v>
          </cell>
          <cell r="D346" t="str">
            <v>ELO</v>
          </cell>
          <cell r="E346" t="str">
            <v>W</v>
          </cell>
          <cell r="F346" t="str">
            <v>NSW</v>
          </cell>
          <cell r="G346">
            <v>40000</v>
          </cell>
          <cell r="H346" t="str">
            <v>MOBIUS</v>
          </cell>
          <cell r="I346">
            <v>49000</v>
          </cell>
          <cell r="J346" t="str">
            <v>LAWTEAL</v>
          </cell>
          <cell r="M346">
            <v>9002129</v>
          </cell>
          <cell r="O346">
            <v>3477</v>
          </cell>
          <cell r="P346" t="str">
            <v>FITCH B M</v>
          </cell>
          <cell r="Q346">
            <v>175000</v>
          </cell>
          <cell r="R346">
            <v>0</v>
          </cell>
          <cell r="S346">
            <v>175000</v>
          </cell>
          <cell r="T346">
            <v>300</v>
          </cell>
          <cell r="U346" t="str">
            <v>Committed</v>
          </cell>
          <cell r="V346">
            <v>960</v>
          </cell>
          <cell r="W346" t="str">
            <v>Settlement Postponed</v>
          </cell>
          <cell r="X346">
            <v>38791</v>
          </cell>
          <cell r="Y346">
            <v>8</v>
          </cell>
          <cell r="Z346">
            <v>0</v>
          </cell>
          <cell r="AA346">
            <v>2.2000000000000002</v>
          </cell>
          <cell r="AB346">
            <v>10.199999999999999</v>
          </cell>
          <cell r="AC346">
            <v>1487.5</v>
          </cell>
          <cell r="AD346">
            <v>67.31</v>
          </cell>
          <cell r="AE346">
            <v>38791</v>
          </cell>
          <cell r="AI346">
            <v>0</v>
          </cell>
          <cell r="AJ346">
            <v>38822</v>
          </cell>
          <cell r="AM346">
            <v>106</v>
          </cell>
          <cell r="AN346">
            <v>3</v>
          </cell>
          <cell r="AO346">
            <v>15</v>
          </cell>
          <cell r="AP346">
            <v>7</v>
          </cell>
          <cell r="AQ346" t="str">
            <v>KREMNIZER &amp; CO</v>
          </cell>
          <cell r="AR346" t="str">
            <v>NSW</v>
          </cell>
          <cell r="AS346" t="str">
            <v>S</v>
          </cell>
          <cell r="AT346" t="str">
            <v>PL</v>
          </cell>
          <cell r="AU346" t="str">
            <v>IT</v>
          </cell>
          <cell r="AV346" t="str">
            <v>SPLITLOAN</v>
          </cell>
          <cell r="AW346" t="str">
            <v>-</v>
          </cell>
          <cell r="AX346">
            <v>1</v>
          </cell>
          <cell r="AY346" t="str">
            <v>DLY</v>
          </cell>
          <cell r="AZ346" t="str">
            <v>N/A</v>
          </cell>
          <cell r="BA346">
            <v>0</v>
          </cell>
          <cell r="BB346">
            <v>0</v>
          </cell>
          <cell r="BC346">
            <v>0</v>
          </cell>
          <cell r="BF346" t="str">
            <v>BIP</v>
          </cell>
          <cell r="BG346" t="str">
            <v>Lawteal Equity Loan</v>
          </cell>
          <cell r="BH346" t="str">
            <v>NCM-W05</v>
          </cell>
        </row>
        <row r="347">
          <cell r="A347">
            <v>9002179</v>
          </cell>
          <cell r="B347">
            <v>1</v>
          </cell>
          <cell r="D347" t="str">
            <v>ELO</v>
          </cell>
          <cell r="E347" t="str">
            <v>W</v>
          </cell>
          <cell r="F347" t="str">
            <v>NSW</v>
          </cell>
          <cell r="G347">
            <v>40000</v>
          </cell>
          <cell r="H347" t="str">
            <v>MOBIUS</v>
          </cell>
          <cell r="I347">
            <v>49000</v>
          </cell>
          <cell r="J347" t="str">
            <v>LAWTEAL</v>
          </cell>
          <cell r="M347">
            <v>9002179</v>
          </cell>
          <cell r="O347">
            <v>3550</v>
          </cell>
          <cell r="P347" t="str">
            <v>ALLMAN J G</v>
          </cell>
          <cell r="Q347">
            <v>756000</v>
          </cell>
          <cell r="R347">
            <v>0</v>
          </cell>
          <cell r="S347">
            <v>756000</v>
          </cell>
          <cell r="T347">
            <v>300</v>
          </cell>
          <cell r="U347" t="str">
            <v>Committed</v>
          </cell>
          <cell r="V347">
            <v>960</v>
          </cell>
          <cell r="W347" t="str">
            <v>Settlement Postponed</v>
          </cell>
          <cell r="X347">
            <v>38807</v>
          </cell>
          <cell r="Y347">
            <v>8</v>
          </cell>
          <cell r="Z347">
            <v>0</v>
          </cell>
          <cell r="AA347">
            <v>1.75</v>
          </cell>
          <cell r="AB347">
            <v>9.75</v>
          </cell>
          <cell r="AC347">
            <v>6142.5</v>
          </cell>
          <cell r="AD347">
            <v>70</v>
          </cell>
          <cell r="AE347">
            <v>38803</v>
          </cell>
          <cell r="AI347">
            <v>0</v>
          </cell>
          <cell r="AJ347">
            <v>38834</v>
          </cell>
          <cell r="AM347">
            <v>106</v>
          </cell>
          <cell r="AN347">
            <v>3</v>
          </cell>
          <cell r="AO347">
            <v>27</v>
          </cell>
          <cell r="AP347">
            <v>7</v>
          </cell>
          <cell r="AQ347" t="str">
            <v>KREMNIZER &amp; CO</v>
          </cell>
          <cell r="AR347" t="str">
            <v>NSW</v>
          </cell>
          <cell r="AS347" t="str">
            <v>S</v>
          </cell>
          <cell r="AT347" t="str">
            <v>PL</v>
          </cell>
          <cell r="AU347" t="str">
            <v>IT</v>
          </cell>
          <cell r="AV347" t="str">
            <v>SPLITLOAN</v>
          </cell>
          <cell r="AW347" t="str">
            <v>-</v>
          </cell>
          <cell r="AX347">
            <v>1</v>
          </cell>
          <cell r="AY347" t="str">
            <v>DLY</v>
          </cell>
          <cell r="AZ347" t="str">
            <v>N/A</v>
          </cell>
          <cell r="BA347">
            <v>0</v>
          </cell>
          <cell r="BB347">
            <v>0</v>
          </cell>
          <cell r="BC347">
            <v>0</v>
          </cell>
          <cell r="BF347" t="str">
            <v>BIP</v>
          </cell>
          <cell r="BG347" t="str">
            <v>Lawteal Equity Loan</v>
          </cell>
          <cell r="BH347" t="str">
            <v>NCM-W05</v>
          </cell>
        </row>
        <row r="348">
          <cell r="A348">
            <v>9002064</v>
          </cell>
          <cell r="B348">
            <v>1</v>
          </cell>
          <cell r="D348" t="str">
            <v>ELO</v>
          </cell>
          <cell r="E348" t="str">
            <v>W</v>
          </cell>
          <cell r="F348" t="str">
            <v>NSW</v>
          </cell>
          <cell r="G348">
            <v>40000</v>
          </cell>
          <cell r="H348" t="str">
            <v>MOBIUS</v>
          </cell>
          <cell r="I348">
            <v>49000</v>
          </cell>
          <cell r="J348" t="str">
            <v>LAWTEAL</v>
          </cell>
          <cell r="M348">
            <v>9002064</v>
          </cell>
          <cell r="O348">
            <v>3375</v>
          </cell>
          <cell r="P348" t="str">
            <v>OSMAN W</v>
          </cell>
          <cell r="Q348">
            <v>204000</v>
          </cell>
          <cell r="R348">
            <v>0</v>
          </cell>
          <cell r="S348">
            <v>204000</v>
          </cell>
          <cell r="T348">
            <v>300</v>
          </cell>
          <cell r="U348" t="str">
            <v>Committed</v>
          </cell>
          <cell r="V348">
            <v>960</v>
          </cell>
          <cell r="W348" t="str">
            <v>Settlement Postponed</v>
          </cell>
          <cell r="X348">
            <v>38838</v>
          </cell>
          <cell r="Y348">
            <v>8</v>
          </cell>
          <cell r="Z348">
            <v>0</v>
          </cell>
          <cell r="AA348">
            <v>0.75</v>
          </cell>
          <cell r="AB348">
            <v>8.75</v>
          </cell>
          <cell r="AC348">
            <v>1560.42</v>
          </cell>
          <cell r="AD348">
            <v>64.849999999999994</v>
          </cell>
          <cell r="AE348">
            <v>38828</v>
          </cell>
          <cell r="AI348">
            <v>0</v>
          </cell>
          <cell r="AJ348">
            <v>38858</v>
          </cell>
          <cell r="AM348">
            <v>106</v>
          </cell>
          <cell r="AN348">
            <v>4</v>
          </cell>
          <cell r="AO348">
            <v>21</v>
          </cell>
          <cell r="AP348">
            <v>7</v>
          </cell>
          <cell r="AQ348" t="str">
            <v>KREMNIZER &amp; CO</v>
          </cell>
          <cell r="AR348" t="str">
            <v>NSW</v>
          </cell>
          <cell r="AS348" t="str">
            <v>S</v>
          </cell>
          <cell r="AT348" t="str">
            <v>PL</v>
          </cell>
          <cell r="AU348" t="str">
            <v>IT</v>
          </cell>
          <cell r="AV348" t="str">
            <v>SPLITLOAN</v>
          </cell>
          <cell r="AW348" t="str">
            <v>-</v>
          </cell>
          <cell r="AX348">
            <v>1</v>
          </cell>
          <cell r="AY348" t="str">
            <v>DLY</v>
          </cell>
          <cell r="AZ348" t="str">
            <v>N/A</v>
          </cell>
          <cell r="BA348">
            <v>0</v>
          </cell>
          <cell r="BB348">
            <v>0</v>
          </cell>
          <cell r="BC348">
            <v>0</v>
          </cell>
          <cell r="BF348" t="str">
            <v>BIP</v>
          </cell>
          <cell r="BG348" t="str">
            <v>Lawteal Equity Loan</v>
          </cell>
          <cell r="BH348" t="str">
            <v>NCM-W05</v>
          </cell>
        </row>
        <row r="349">
          <cell r="A349">
            <v>9002227</v>
          </cell>
          <cell r="B349">
            <v>1</v>
          </cell>
          <cell r="C349" t="str">
            <v>WMC</v>
          </cell>
          <cell r="D349" t="str">
            <v>PAY</v>
          </cell>
          <cell r="E349" t="str">
            <v>R</v>
          </cell>
          <cell r="F349" t="str">
            <v>NSW</v>
          </cell>
          <cell r="G349">
            <v>40003</v>
          </cell>
          <cell r="H349" t="str">
            <v>AFIG</v>
          </cell>
          <cell r="I349">
            <v>912</v>
          </cell>
          <cell r="J349" t="str">
            <v>WIZARD</v>
          </cell>
          <cell r="M349">
            <v>9002227</v>
          </cell>
          <cell r="N349">
            <v>38820</v>
          </cell>
          <cell r="O349">
            <v>3627</v>
          </cell>
          <cell r="P349" t="str">
            <v>HADDOW R J</v>
          </cell>
          <cell r="Q349">
            <v>228000</v>
          </cell>
          <cell r="R349">
            <v>0</v>
          </cell>
          <cell r="S349">
            <v>228000</v>
          </cell>
          <cell r="T349">
            <v>300</v>
          </cell>
          <cell r="U349" t="str">
            <v>Committed</v>
          </cell>
          <cell r="V349">
            <v>960</v>
          </cell>
          <cell r="W349" t="str">
            <v>Settlement Postponed</v>
          </cell>
          <cell r="X349">
            <v>38848</v>
          </cell>
          <cell r="Y349">
            <v>7.3</v>
          </cell>
          <cell r="Z349">
            <v>0</v>
          </cell>
          <cell r="AA349">
            <v>0.49</v>
          </cell>
          <cell r="AB349">
            <v>7.79</v>
          </cell>
          <cell r="AC349">
            <v>1639.73</v>
          </cell>
          <cell r="AD349">
            <v>100</v>
          </cell>
          <cell r="AE349">
            <v>38848</v>
          </cell>
          <cell r="AI349">
            <v>0</v>
          </cell>
          <cell r="AJ349">
            <v>38879</v>
          </cell>
          <cell r="AM349">
            <v>106</v>
          </cell>
          <cell r="AN349">
            <v>5</v>
          </cell>
          <cell r="AO349">
            <v>11</v>
          </cell>
          <cell r="AP349">
            <v>8</v>
          </cell>
          <cell r="AQ349" t="str">
            <v>GADENS (WA)</v>
          </cell>
          <cell r="AR349" t="str">
            <v>WA</v>
          </cell>
          <cell r="AS349" t="str">
            <v>S</v>
          </cell>
          <cell r="AT349" t="str">
            <v>PL</v>
          </cell>
          <cell r="AU349" t="str">
            <v>IT</v>
          </cell>
          <cell r="AV349" t="str">
            <v>SPLITLOAN</v>
          </cell>
          <cell r="AW349" t="str">
            <v>-</v>
          </cell>
          <cell r="AX349">
            <v>30</v>
          </cell>
          <cell r="AY349" t="str">
            <v>DLY</v>
          </cell>
          <cell r="AZ349" t="str">
            <v>N/A</v>
          </cell>
          <cell r="BA349">
            <v>0</v>
          </cell>
          <cell r="BB349">
            <v>0</v>
          </cell>
          <cell r="BC349">
            <v>0</v>
          </cell>
          <cell r="BF349" t="str">
            <v>POO</v>
          </cell>
          <cell r="BG349" t="str">
            <v>HLVR</v>
          </cell>
          <cell r="BH349" t="str">
            <v>NCM-W02</v>
          </cell>
        </row>
        <row r="350">
          <cell r="A350">
            <v>9001982</v>
          </cell>
          <cell r="B350">
            <v>1</v>
          </cell>
          <cell r="C350" t="str">
            <v>WMC</v>
          </cell>
          <cell r="D350" t="str">
            <v>NLA</v>
          </cell>
          <cell r="E350" t="str">
            <v>R</v>
          </cell>
          <cell r="F350" t="str">
            <v>NSW</v>
          </cell>
          <cell r="G350">
            <v>40003</v>
          </cell>
          <cell r="H350" t="str">
            <v>AFIG</v>
          </cell>
          <cell r="I350">
            <v>912</v>
          </cell>
          <cell r="J350" t="str">
            <v>WIZARD</v>
          </cell>
          <cell r="M350">
            <v>9001982</v>
          </cell>
          <cell r="N350">
            <v>38804</v>
          </cell>
          <cell r="O350">
            <v>3249</v>
          </cell>
          <cell r="P350" t="str">
            <v>WF &amp; RM TWOMEY</v>
          </cell>
          <cell r="Q350">
            <v>153900</v>
          </cell>
          <cell r="R350">
            <v>0</v>
          </cell>
          <cell r="S350">
            <v>153900</v>
          </cell>
          <cell r="T350">
            <v>200</v>
          </cell>
          <cell r="U350" t="str">
            <v>Approved</v>
          </cell>
          <cell r="V350">
            <v>301</v>
          </cell>
          <cell r="W350" t="str">
            <v>Solicitor Instructed</v>
          </cell>
          <cell r="X350">
            <v>38827</v>
          </cell>
          <cell r="Y350">
            <v>7.3</v>
          </cell>
          <cell r="Z350">
            <v>1.25</v>
          </cell>
          <cell r="AA350">
            <v>0.8</v>
          </cell>
          <cell r="AB350">
            <v>9.35</v>
          </cell>
          <cell r="AC350">
            <v>1328.61</v>
          </cell>
          <cell r="AD350">
            <v>95</v>
          </cell>
          <cell r="AE350">
            <v>38784</v>
          </cell>
          <cell r="AI350">
            <v>0</v>
          </cell>
          <cell r="AJ350">
            <v>38815</v>
          </cell>
          <cell r="AM350">
            <v>106</v>
          </cell>
          <cell r="AN350">
            <v>3</v>
          </cell>
          <cell r="AO350">
            <v>8</v>
          </cell>
          <cell r="AP350">
            <v>1</v>
          </cell>
          <cell r="AQ350" t="str">
            <v>NLS</v>
          </cell>
          <cell r="AR350" t="str">
            <v>NSW</v>
          </cell>
          <cell r="AS350" t="str">
            <v>S</v>
          </cell>
          <cell r="AT350" t="str">
            <v>PL</v>
          </cell>
          <cell r="AU350" t="str">
            <v>IT</v>
          </cell>
          <cell r="AV350" t="str">
            <v>SPLITLOAN</v>
          </cell>
          <cell r="AW350">
            <v>9001982</v>
          </cell>
          <cell r="AX350">
            <v>25</v>
          </cell>
          <cell r="AY350" t="str">
            <v>DLY</v>
          </cell>
          <cell r="AZ350" t="str">
            <v>N/A</v>
          </cell>
          <cell r="BA350">
            <v>0</v>
          </cell>
          <cell r="BB350">
            <v>0</v>
          </cell>
          <cell r="BC350">
            <v>0</v>
          </cell>
          <cell r="BF350" t="str">
            <v>PIP</v>
          </cell>
          <cell r="BG350" t="str">
            <v>Near Prime</v>
          </cell>
          <cell r="BH350" t="str">
            <v>NCM-W06</v>
          </cell>
        </row>
        <row r="351">
          <cell r="A351">
            <v>9001911</v>
          </cell>
          <cell r="B351">
            <v>1</v>
          </cell>
          <cell r="C351" t="str">
            <v>WMC</v>
          </cell>
          <cell r="D351" t="str">
            <v>HEA</v>
          </cell>
          <cell r="E351" t="str">
            <v>R</v>
          </cell>
          <cell r="F351" t="str">
            <v>NSW</v>
          </cell>
          <cell r="G351">
            <v>40003</v>
          </cell>
          <cell r="H351" t="str">
            <v>AFIG</v>
          </cell>
          <cell r="I351">
            <v>912</v>
          </cell>
          <cell r="J351" t="str">
            <v>WIZARD</v>
          </cell>
          <cell r="M351">
            <v>9001911</v>
          </cell>
          <cell r="N351">
            <v>38741</v>
          </cell>
          <cell r="O351">
            <v>3123</v>
          </cell>
          <cell r="P351" t="str">
            <v>SIMON L J</v>
          </cell>
          <cell r="Q351">
            <v>262500</v>
          </cell>
          <cell r="R351">
            <v>0</v>
          </cell>
          <cell r="S351">
            <v>262500</v>
          </cell>
          <cell r="T351">
            <v>200</v>
          </cell>
          <cell r="U351" t="str">
            <v>Approved</v>
          </cell>
          <cell r="V351">
            <v>301</v>
          </cell>
          <cell r="W351" t="str">
            <v>Solicitor Instructed</v>
          </cell>
          <cell r="X351">
            <v>38751</v>
          </cell>
          <cell r="Y351">
            <v>8.4499999999999993</v>
          </cell>
          <cell r="Z351">
            <v>0</v>
          </cell>
          <cell r="AA351">
            <v>0.49</v>
          </cell>
          <cell r="AB351">
            <v>8.94</v>
          </cell>
          <cell r="AC351">
            <v>2100.81</v>
          </cell>
          <cell r="AD351">
            <v>105</v>
          </cell>
          <cell r="AE351">
            <v>38792</v>
          </cell>
          <cell r="AI351">
            <v>0</v>
          </cell>
          <cell r="AJ351">
            <v>38823</v>
          </cell>
          <cell r="AM351">
            <v>106</v>
          </cell>
          <cell r="AN351">
            <v>3</v>
          </cell>
          <cell r="AO351">
            <v>16</v>
          </cell>
          <cell r="AP351">
            <v>1</v>
          </cell>
          <cell r="AQ351" t="str">
            <v>NLS</v>
          </cell>
          <cell r="AR351" t="str">
            <v>NSW</v>
          </cell>
          <cell r="AS351" t="str">
            <v>S</v>
          </cell>
          <cell r="AT351" t="str">
            <v>PL</v>
          </cell>
          <cell r="AU351" t="str">
            <v>IT</v>
          </cell>
          <cell r="AV351" t="str">
            <v>SPLITLOAN</v>
          </cell>
          <cell r="AW351">
            <v>9001911</v>
          </cell>
          <cell r="AX351">
            <v>30</v>
          </cell>
          <cell r="AY351" t="str">
            <v>DLY</v>
          </cell>
          <cell r="AZ351" t="str">
            <v>N/A</v>
          </cell>
          <cell r="BA351">
            <v>0</v>
          </cell>
          <cell r="BB351">
            <v>0</v>
          </cell>
          <cell r="BC351">
            <v>0</v>
          </cell>
          <cell r="BF351" t="str">
            <v>POO</v>
          </cell>
          <cell r="BG351" t="str">
            <v>HLVR</v>
          </cell>
          <cell r="BH351" t="str">
            <v>NCM-W02</v>
          </cell>
        </row>
        <row r="352">
          <cell r="A352">
            <v>9002078</v>
          </cell>
          <cell r="B352">
            <v>1</v>
          </cell>
          <cell r="D352" t="str">
            <v>NLB</v>
          </cell>
          <cell r="E352" t="str">
            <v>R</v>
          </cell>
          <cell r="F352" t="str">
            <v>VIC</v>
          </cell>
          <cell r="G352">
            <v>40003</v>
          </cell>
          <cell r="H352" t="str">
            <v>AFIG</v>
          </cell>
          <cell r="I352">
            <v>40008</v>
          </cell>
          <cell r="J352" t="str">
            <v>VIOLET</v>
          </cell>
          <cell r="M352">
            <v>9002078</v>
          </cell>
          <cell r="N352">
            <v>38778</v>
          </cell>
          <cell r="O352">
            <v>3399</v>
          </cell>
          <cell r="P352" t="str">
            <v>GALVIN A J</v>
          </cell>
          <cell r="Q352">
            <v>250000</v>
          </cell>
          <cell r="R352">
            <v>0</v>
          </cell>
          <cell r="S352">
            <v>250000</v>
          </cell>
          <cell r="T352">
            <v>200</v>
          </cell>
          <cell r="U352" t="str">
            <v>Approved</v>
          </cell>
          <cell r="V352">
            <v>301</v>
          </cell>
          <cell r="W352" t="str">
            <v>Solicitor Instructed</v>
          </cell>
          <cell r="X352">
            <v>38789</v>
          </cell>
          <cell r="Y352">
            <v>7.3</v>
          </cell>
          <cell r="Z352">
            <v>0</v>
          </cell>
          <cell r="AA352">
            <v>0.75</v>
          </cell>
          <cell r="AB352">
            <v>8.0500000000000007</v>
          </cell>
          <cell r="AC352">
            <v>1937.83</v>
          </cell>
          <cell r="AD352">
            <v>65.790000000000006</v>
          </cell>
          <cell r="AE352">
            <v>38809</v>
          </cell>
          <cell r="AI352">
            <v>0</v>
          </cell>
          <cell r="AJ352">
            <v>38839</v>
          </cell>
          <cell r="AM352">
            <v>106</v>
          </cell>
          <cell r="AN352">
            <v>4</v>
          </cell>
          <cell r="AO352">
            <v>2</v>
          </cell>
          <cell r="AP352">
            <v>1</v>
          </cell>
          <cell r="AQ352" t="str">
            <v>NLS</v>
          </cell>
          <cell r="AR352" t="str">
            <v>NSW</v>
          </cell>
          <cell r="AS352" t="str">
            <v>S</v>
          </cell>
          <cell r="AT352" t="str">
            <v>PL</v>
          </cell>
          <cell r="AU352" t="str">
            <v>IT</v>
          </cell>
          <cell r="AV352" t="str">
            <v>SPLITLOAN</v>
          </cell>
          <cell r="AW352">
            <v>9002078</v>
          </cell>
          <cell r="AX352">
            <v>25</v>
          </cell>
          <cell r="AY352" t="str">
            <v>DLY</v>
          </cell>
          <cell r="AZ352" t="str">
            <v>N/A</v>
          </cell>
          <cell r="BA352">
            <v>0</v>
          </cell>
          <cell r="BB352">
            <v>0</v>
          </cell>
          <cell r="BC352">
            <v>0</v>
          </cell>
          <cell r="BF352" t="str">
            <v>RIP</v>
          </cell>
          <cell r="BG352" t="str">
            <v>Near Prime</v>
          </cell>
          <cell r="BH352" t="str">
            <v>NCM-W06</v>
          </cell>
        </row>
        <row r="353">
          <cell r="A353">
            <v>9002018</v>
          </cell>
          <cell r="B353">
            <v>1</v>
          </cell>
          <cell r="D353" t="str">
            <v>NLA</v>
          </cell>
          <cell r="E353" t="str">
            <v>R</v>
          </cell>
          <cell r="F353" t="str">
            <v>NSW</v>
          </cell>
          <cell r="G353">
            <v>40003</v>
          </cell>
          <cell r="H353" t="str">
            <v>AFIG</v>
          </cell>
          <cell r="I353">
            <v>40096</v>
          </cell>
          <cell r="J353" t="str">
            <v>YHL (H/O) SPP</v>
          </cell>
          <cell r="M353">
            <v>9002018</v>
          </cell>
          <cell r="N353">
            <v>38785</v>
          </cell>
          <cell r="O353">
            <v>3308</v>
          </cell>
          <cell r="P353" t="str">
            <v>PRICE P J</v>
          </cell>
          <cell r="Q353">
            <v>522500</v>
          </cell>
          <cell r="R353">
            <v>0</v>
          </cell>
          <cell r="S353">
            <v>522500</v>
          </cell>
          <cell r="T353">
            <v>200</v>
          </cell>
          <cell r="U353" t="str">
            <v>Approved</v>
          </cell>
          <cell r="V353">
            <v>301</v>
          </cell>
          <cell r="W353" t="str">
            <v>Solicitor Instructed</v>
          </cell>
          <cell r="X353">
            <v>38800</v>
          </cell>
          <cell r="Y353">
            <v>7.3</v>
          </cell>
          <cell r="Z353">
            <v>1.25</v>
          </cell>
          <cell r="AA353">
            <v>0.95</v>
          </cell>
          <cell r="AB353">
            <v>9.5</v>
          </cell>
          <cell r="AC353">
            <v>4136.46</v>
          </cell>
          <cell r="AD353">
            <v>95</v>
          </cell>
          <cell r="AE353">
            <v>38810</v>
          </cell>
          <cell r="AI353">
            <v>0</v>
          </cell>
          <cell r="AJ353">
            <v>38840</v>
          </cell>
          <cell r="AM353">
            <v>106</v>
          </cell>
          <cell r="AN353">
            <v>4</v>
          </cell>
          <cell r="AO353">
            <v>3</v>
          </cell>
          <cell r="AP353">
            <v>1</v>
          </cell>
          <cell r="AQ353" t="str">
            <v>NLS</v>
          </cell>
          <cell r="AR353" t="str">
            <v>NSW</v>
          </cell>
          <cell r="AS353" t="str">
            <v>S</v>
          </cell>
          <cell r="AT353" t="str">
            <v>PL</v>
          </cell>
          <cell r="AU353" t="str">
            <v>IT</v>
          </cell>
          <cell r="AV353" t="str">
            <v>SPLITLOAN</v>
          </cell>
          <cell r="AW353">
            <v>9002018</v>
          </cell>
          <cell r="AX353">
            <v>30</v>
          </cell>
          <cell r="AY353" t="str">
            <v>DLY</v>
          </cell>
          <cell r="AZ353" t="str">
            <v>N/A</v>
          </cell>
          <cell r="BA353">
            <v>0</v>
          </cell>
          <cell r="BB353">
            <v>0</v>
          </cell>
          <cell r="BC353">
            <v>0</v>
          </cell>
          <cell r="BF353" t="str">
            <v>RIP</v>
          </cell>
          <cell r="BG353" t="str">
            <v>Near Prime</v>
          </cell>
          <cell r="BH353" t="str">
            <v>NCM-W06</v>
          </cell>
        </row>
        <row r="354">
          <cell r="A354">
            <v>9002027</v>
          </cell>
          <cell r="B354">
            <v>1</v>
          </cell>
          <cell r="D354" t="str">
            <v>NLA</v>
          </cell>
          <cell r="E354" t="str">
            <v>R</v>
          </cell>
          <cell r="F354" t="str">
            <v>NSW</v>
          </cell>
          <cell r="G354">
            <v>40003</v>
          </cell>
          <cell r="H354" t="str">
            <v>AFIG</v>
          </cell>
          <cell r="I354">
            <v>201</v>
          </cell>
          <cell r="J354" t="str">
            <v>AFIG W</v>
          </cell>
          <cell r="M354">
            <v>9002027</v>
          </cell>
          <cell r="N354">
            <v>38800</v>
          </cell>
          <cell r="O354">
            <v>3320</v>
          </cell>
          <cell r="P354" t="str">
            <v>CLAYTON T A</v>
          </cell>
          <cell r="Q354">
            <v>327750</v>
          </cell>
          <cell r="R354">
            <v>0</v>
          </cell>
          <cell r="S354">
            <v>327750</v>
          </cell>
          <cell r="T354">
            <v>200</v>
          </cell>
          <cell r="U354" t="str">
            <v>Approved</v>
          </cell>
          <cell r="V354">
            <v>301</v>
          </cell>
          <cell r="W354" t="str">
            <v>Solicitor Instructed</v>
          </cell>
          <cell r="X354">
            <v>38800</v>
          </cell>
          <cell r="Y354">
            <v>7.3</v>
          </cell>
          <cell r="Z354">
            <v>1.25</v>
          </cell>
          <cell r="AA354">
            <v>0.65</v>
          </cell>
          <cell r="AB354">
            <v>9.1999999999999993</v>
          </cell>
          <cell r="AC354">
            <v>2512.75</v>
          </cell>
          <cell r="AD354">
            <v>95</v>
          </cell>
          <cell r="AE354">
            <v>38810</v>
          </cell>
          <cell r="AI354">
            <v>0</v>
          </cell>
          <cell r="AJ354">
            <v>38840</v>
          </cell>
          <cell r="AM354">
            <v>106</v>
          </cell>
          <cell r="AN354">
            <v>4</v>
          </cell>
          <cell r="AO354">
            <v>3</v>
          </cell>
          <cell r="AP354">
            <v>1</v>
          </cell>
          <cell r="AQ354" t="str">
            <v>NLS</v>
          </cell>
          <cell r="AR354" t="str">
            <v>NSW</v>
          </cell>
          <cell r="AS354" t="str">
            <v>S</v>
          </cell>
          <cell r="AT354" t="str">
            <v>PL</v>
          </cell>
          <cell r="AU354" t="str">
            <v>IT</v>
          </cell>
          <cell r="AV354" t="str">
            <v>SPLITLOAN</v>
          </cell>
          <cell r="AW354">
            <v>9002027</v>
          </cell>
          <cell r="AX354">
            <v>20</v>
          </cell>
          <cell r="AY354" t="str">
            <v>DLY</v>
          </cell>
          <cell r="AZ354" t="str">
            <v>N/A</v>
          </cell>
          <cell r="BA354">
            <v>0</v>
          </cell>
          <cell r="BB354">
            <v>0</v>
          </cell>
          <cell r="BC354">
            <v>0</v>
          </cell>
          <cell r="BF354" t="str">
            <v>ROO</v>
          </cell>
          <cell r="BG354" t="str">
            <v>Near Prime</v>
          </cell>
          <cell r="BH354" t="str">
            <v>NCM-W06</v>
          </cell>
        </row>
        <row r="355">
          <cell r="A355">
            <v>9002069</v>
          </cell>
          <cell r="B355">
            <v>1</v>
          </cell>
          <cell r="D355" t="str">
            <v>PAY</v>
          </cell>
          <cell r="E355" t="str">
            <v>R</v>
          </cell>
          <cell r="F355" t="str">
            <v>NSW</v>
          </cell>
          <cell r="G355">
            <v>40003</v>
          </cell>
          <cell r="H355" t="str">
            <v>AFIG</v>
          </cell>
          <cell r="I355">
            <v>40014</v>
          </cell>
          <cell r="J355" t="str">
            <v>LIFESTYLE HL</v>
          </cell>
          <cell r="M355">
            <v>9002069</v>
          </cell>
          <cell r="N355">
            <v>38778</v>
          </cell>
          <cell r="O355">
            <v>3384</v>
          </cell>
          <cell r="P355" t="str">
            <v>BOARDMAN A J</v>
          </cell>
          <cell r="Q355">
            <v>350000</v>
          </cell>
          <cell r="R355">
            <v>0</v>
          </cell>
          <cell r="S355">
            <v>350000</v>
          </cell>
          <cell r="T355">
            <v>200</v>
          </cell>
          <cell r="U355" t="str">
            <v>Approved</v>
          </cell>
          <cell r="V355">
            <v>301</v>
          </cell>
          <cell r="W355" t="str">
            <v>Solicitor Instructed</v>
          </cell>
          <cell r="X355">
            <v>38797</v>
          </cell>
          <cell r="Y355">
            <v>7.55</v>
          </cell>
          <cell r="Z355">
            <v>0</v>
          </cell>
          <cell r="AA355">
            <v>0.44</v>
          </cell>
          <cell r="AB355">
            <v>7.99</v>
          </cell>
          <cell r="AC355">
            <v>2565.7399999999998</v>
          </cell>
          <cell r="AD355">
            <v>100</v>
          </cell>
          <cell r="AE355">
            <v>38821</v>
          </cell>
          <cell r="AI355">
            <v>0</v>
          </cell>
          <cell r="AJ355">
            <v>38851</v>
          </cell>
          <cell r="AM355">
            <v>106</v>
          </cell>
          <cell r="AN355">
            <v>4</v>
          </cell>
          <cell r="AO355">
            <v>14</v>
          </cell>
          <cell r="AP355">
            <v>1</v>
          </cell>
          <cell r="AQ355" t="str">
            <v>NLS</v>
          </cell>
          <cell r="AR355" t="str">
            <v>NSW</v>
          </cell>
          <cell r="AS355" t="str">
            <v>S</v>
          </cell>
          <cell r="AT355" t="str">
            <v>PL</v>
          </cell>
          <cell r="AU355" t="str">
            <v>IT</v>
          </cell>
          <cell r="AV355" t="str">
            <v>SPLITLOAN</v>
          </cell>
          <cell r="AW355">
            <v>9002069</v>
          </cell>
          <cell r="AX355">
            <v>30</v>
          </cell>
          <cell r="AY355" t="str">
            <v>DLY</v>
          </cell>
          <cell r="AZ355" t="str">
            <v>N/A</v>
          </cell>
          <cell r="BA355">
            <v>0</v>
          </cell>
          <cell r="BB355">
            <v>0</v>
          </cell>
          <cell r="BC355">
            <v>0</v>
          </cell>
          <cell r="BF355" t="str">
            <v>POO</v>
          </cell>
          <cell r="BG355" t="str">
            <v>HLVR</v>
          </cell>
          <cell r="BH355" t="str">
            <v>NCM-W02</v>
          </cell>
        </row>
        <row r="356">
          <cell r="A356">
            <v>9002135</v>
          </cell>
          <cell r="B356">
            <v>1</v>
          </cell>
          <cell r="C356" t="str">
            <v>WMC</v>
          </cell>
          <cell r="D356" t="str">
            <v>PAY</v>
          </cell>
          <cell r="E356" t="str">
            <v>R</v>
          </cell>
          <cell r="F356" t="str">
            <v>NSW</v>
          </cell>
          <cell r="G356">
            <v>40003</v>
          </cell>
          <cell r="H356" t="str">
            <v>AFIG</v>
          </cell>
          <cell r="I356">
            <v>912</v>
          </cell>
          <cell r="J356" t="str">
            <v>WIZARD</v>
          </cell>
          <cell r="M356">
            <v>9002135</v>
          </cell>
          <cell r="N356">
            <v>38796</v>
          </cell>
          <cell r="O356">
            <v>3487</v>
          </cell>
          <cell r="P356" t="str">
            <v>JAYNES L M</v>
          </cell>
          <cell r="Q356">
            <v>165000</v>
          </cell>
          <cell r="R356">
            <v>0</v>
          </cell>
          <cell r="S356">
            <v>165000</v>
          </cell>
          <cell r="T356">
            <v>200</v>
          </cell>
          <cell r="U356" t="str">
            <v>Approved</v>
          </cell>
          <cell r="V356">
            <v>301</v>
          </cell>
          <cell r="W356" t="str">
            <v>Solicitor Instructed</v>
          </cell>
          <cell r="X356">
            <v>38813</v>
          </cell>
          <cell r="Y356">
            <v>7.3</v>
          </cell>
          <cell r="Z356">
            <v>0</v>
          </cell>
          <cell r="AA356">
            <v>0.49</v>
          </cell>
          <cell r="AB356">
            <v>7.79</v>
          </cell>
          <cell r="AC356">
            <v>1186.6400000000001</v>
          </cell>
          <cell r="AD356">
            <v>100</v>
          </cell>
          <cell r="AE356">
            <v>38821</v>
          </cell>
          <cell r="AI356">
            <v>0</v>
          </cell>
          <cell r="AJ356">
            <v>38851</v>
          </cell>
          <cell r="AM356">
            <v>106</v>
          </cell>
          <cell r="AN356">
            <v>4</v>
          </cell>
          <cell r="AO356">
            <v>14</v>
          </cell>
          <cell r="AP356">
            <v>1</v>
          </cell>
          <cell r="AQ356" t="str">
            <v>NLS</v>
          </cell>
          <cell r="AR356" t="str">
            <v>NSW</v>
          </cell>
          <cell r="AS356" t="str">
            <v>S</v>
          </cell>
          <cell r="AT356" t="str">
            <v>PL</v>
          </cell>
          <cell r="AU356" t="str">
            <v>IT</v>
          </cell>
          <cell r="AV356" t="str">
            <v>SPLITLOAN</v>
          </cell>
          <cell r="AW356">
            <v>9002135</v>
          </cell>
          <cell r="AX356">
            <v>30</v>
          </cell>
          <cell r="AY356" t="str">
            <v>DLY</v>
          </cell>
          <cell r="AZ356" t="str">
            <v>N/A</v>
          </cell>
          <cell r="BA356">
            <v>0</v>
          </cell>
          <cell r="BB356">
            <v>0</v>
          </cell>
          <cell r="BC356">
            <v>0</v>
          </cell>
          <cell r="BF356" t="str">
            <v>POO</v>
          </cell>
          <cell r="BG356" t="str">
            <v>HLVR</v>
          </cell>
          <cell r="BH356" t="str">
            <v>NCM-W02</v>
          </cell>
        </row>
        <row r="357">
          <cell r="A357">
            <v>9002148</v>
          </cell>
          <cell r="B357">
            <v>1</v>
          </cell>
          <cell r="C357" t="str">
            <v>WMC</v>
          </cell>
          <cell r="D357" t="str">
            <v>PAY</v>
          </cell>
          <cell r="E357" t="str">
            <v>R</v>
          </cell>
          <cell r="F357" t="str">
            <v>NSW</v>
          </cell>
          <cell r="G357">
            <v>40003</v>
          </cell>
          <cell r="H357" t="str">
            <v>AFIG</v>
          </cell>
          <cell r="I357">
            <v>912</v>
          </cell>
          <cell r="J357" t="str">
            <v>WIZARD</v>
          </cell>
          <cell r="M357">
            <v>9002148</v>
          </cell>
          <cell r="N357">
            <v>38798</v>
          </cell>
          <cell r="O357">
            <v>3504</v>
          </cell>
          <cell r="P357" t="str">
            <v>HURST J P</v>
          </cell>
          <cell r="Q357">
            <v>180000</v>
          </cell>
          <cell r="R357">
            <v>0</v>
          </cell>
          <cell r="S357">
            <v>180000</v>
          </cell>
          <cell r="T357">
            <v>200</v>
          </cell>
          <cell r="U357" t="str">
            <v>Approved</v>
          </cell>
          <cell r="V357">
            <v>301</v>
          </cell>
          <cell r="W357" t="str">
            <v>Solicitor Instructed</v>
          </cell>
          <cell r="X357">
            <v>38807</v>
          </cell>
          <cell r="Y357">
            <v>7.3</v>
          </cell>
          <cell r="Z357">
            <v>0</v>
          </cell>
          <cell r="AA357">
            <v>0.49</v>
          </cell>
          <cell r="AB357">
            <v>7.79</v>
          </cell>
          <cell r="AC357">
            <v>1294.52</v>
          </cell>
          <cell r="AD357">
            <v>100</v>
          </cell>
          <cell r="AE357">
            <v>38822</v>
          </cell>
          <cell r="AI357">
            <v>0</v>
          </cell>
          <cell r="AJ357">
            <v>38852</v>
          </cell>
          <cell r="AM357">
            <v>106</v>
          </cell>
          <cell r="AN357">
            <v>4</v>
          </cell>
          <cell r="AO357">
            <v>15</v>
          </cell>
          <cell r="AP357">
            <v>1</v>
          </cell>
          <cell r="AQ357" t="str">
            <v>NLS</v>
          </cell>
          <cell r="AR357" t="str">
            <v>NSW</v>
          </cell>
          <cell r="AS357" t="str">
            <v>S</v>
          </cell>
          <cell r="AT357" t="str">
            <v>PL</v>
          </cell>
          <cell r="AU357" t="str">
            <v>IT</v>
          </cell>
          <cell r="AV357" t="str">
            <v>SPLITLOAN</v>
          </cell>
          <cell r="AW357">
            <v>9002148</v>
          </cell>
          <cell r="AX357">
            <v>30</v>
          </cell>
          <cell r="AY357" t="str">
            <v>DLY</v>
          </cell>
          <cell r="AZ357" t="str">
            <v>N/A</v>
          </cell>
          <cell r="BA357">
            <v>0</v>
          </cell>
          <cell r="BB357">
            <v>0</v>
          </cell>
          <cell r="BC357">
            <v>0</v>
          </cell>
          <cell r="BF357" t="str">
            <v>POO</v>
          </cell>
          <cell r="BG357" t="str">
            <v>HLVR</v>
          </cell>
          <cell r="BH357" t="str">
            <v>NCM-W02</v>
          </cell>
        </row>
        <row r="358">
          <cell r="A358">
            <v>9002150</v>
          </cell>
          <cell r="B358">
            <v>1</v>
          </cell>
          <cell r="C358" t="str">
            <v>WMC</v>
          </cell>
          <cell r="D358" t="str">
            <v>HEA</v>
          </cell>
          <cell r="E358" t="str">
            <v>R</v>
          </cell>
          <cell r="F358" t="str">
            <v>NSW</v>
          </cell>
          <cell r="G358">
            <v>40003</v>
          </cell>
          <cell r="H358" t="str">
            <v>AFIG</v>
          </cell>
          <cell r="I358">
            <v>912</v>
          </cell>
          <cell r="J358" t="str">
            <v>WIZARD</v>
          </cell>
          <cell r="M358">
            <v>9002150</v>
          </cell>
          <cell r="N358">
            <v>38838</v>
          </cell>
          <cell r="O358">
            <v>3509</v>
          </cell>
          <cell r="P358" t="str">
            <v>FARRELL M J</v>
          </cell>
          <cell r="Q358">
            <v>207900</v>
          </cell>
          <cell r="R358">
            <v>0</v>
          </cell>
          <cell r="S358">
            <v>207900</v>
          </cell>
          <cell r="T358">
            <v>200</v>
          </cell>
          <cell r="U358" t="str">
            <v>Approved</v>
          </cell>
          <cell r="V358">
            <v>301</v>
          </cell>
          <cell r="W358" t="str">
            <v>Solicitor Instructed</v>
          </cell>
          <cell r="X358">
            <v>38840</v>
          </cell>
          <cell r="Y358">
            <v>8.4499999999999993</v>
          </cell>
          <cell r="Z358">
            <v>0</v>
          </cell>
          <cell r="AA358">
            <v>0.49</v>
          </cell>
          <cell r="AB358">
            <v>8.94</v>
          </cell>
          <cell r="AC358">
            <v>1663.84</v>
          </cell>
          <cell r="AD358">
            <v>105</v>
          </cell>
          <cell r="AE358">
            <v>38822</v>
          </cell>
          <cell r="AI358">
            <v>0</v>
          </cell>
          <cell r="AJ358">
            <v>38852</v>
          </cell>
          <cell r="AM358">
            <v>106</v>
          </cell>
          <cell r="AN358">
            <v>4</v>
          </cell>
          <cell r="AO358">
            <v>15</v>
          </cell>
          <cell r="AP358">
            <v>1</v>
          </cell>
          <cell r="AQ358" t="str">
            <v>NLS</v>
          </cell>
          <cell r="AR358" t="str">
            <v>NSW</v>
          </cell>
          <cell r="AS358" t="str">
            <v>S</v>
          </cell>
          <cell r="AT358" t="str">
            <v>PL</v>
          </cell>
          <cell r="AU358" t="str">
            <v>IT</v>
          </cell>
          <cell r="AV358" t="str">
            <v>SPLITLOAN</v>
          </cell>
          <cell r="AW358">
            <v>9002150</v>
          </cell>
          <cell r="AX358">
            <v>30</v>
          </cell>
          <cell r="AY358" t="str">
            <v>DLY</v>
          </cell>
          <cell r="AZ358" t="str">
            <v>N/A</v>
          </cell>
          <cell r="BA358">
            <v>0</v>
          </cell>
          <cell r="BB358">
            <v>0</v>
          </cell>
          <cell r="BC358">
            <v>0</v>
          </cell>
          <cell r="BF358" t="str">
            <v>POO</v>
          </cell>
          <cell r="BG358" t="str">
            <v>HLVR</v>
          </cell>
          <cell r="BH358" t="str">
            <v>NCM-W02</v>
          </cell>
        </row>
        <row r="359">
          <cell r="A359">
            <v>9002154</v>
          </cell>
          <cell r="B359">
            <v>1</v>
          </cell>
          <cell r="D359" t="str">
            <v>NLA</v>
          </cell>
          <cell r="E359" t="str">
            <v>R</v>
          </cell>
          <cell r="F359" t="str">
            <v>NSW</v>
          </cell>
          <cell r="G359">
            <v>40003</v>
          </cell>
          <cell r="H359" t="str">
            <v>AFIG</v>
          </cell>
          <cell r="I359">
            <v>201</v>
          </cell>
          <cell r="J359" t="str">
            <v>AFIG W</v>
          </cell>
          <cell r="M359">
            <v>9002154</v>
          </cell>
          <cell r="N359">
            <v>38810</v>
          </cell>
          <cell r="O359">
            <v>3514</v>
          </cell>
          <cell r="P359" t="str">
            <v>ZAGARI R</v>
          </cell>
          <cell r="Q359">
            <v>285000</v>
          </cell>
          <cell r="R359">
            <v>0</v>
          </cell>
          <cell r="S359">
            <v>285000</v>
          </cell>
          <cell r="T359">
            <v>200</v>
          </cell>
          <cell r="U359" t="str">
            <v>Approved</v>
          </cell>
          <cell r="V359">
            <v>301</v>
          </cell>
          <cell r="W359" t="str">
            <v>Solicitor Instructed</v>
          </cell>
          <cell r="X359">
            <v>38818</v>
          </cell>
          <cell r="Y359">
            <v>7.3</v>
          </cell>
          <cell r="Z359">
            <v>1.25</v>
          </cell>
          <cell r="AA359">
            <v>2.2999999999999998</v>
          </cell>
          <cell r="AB359">
            <v>10.85</v>
          </cell>
          <cell r="AC359">
            <v>2681.87</v>
          </cell>
          <cell r="AD359">
            <v>95</v>
          </cell>
          <cell r="AE359">
            <v>38823</v>
          </cell>
          <cell r="AI359">
            <v>0</v>
          </cell>
          <cell r="AJ359">
            <v>38853</v>
          </cell>
          <cell r="AM359">
            <v>106</v>
          </cell>
          <cell r="AN359">
            <v>4</v>
          </cell>
          <cell r="AO359">
            <v>16</v>
          </cell>
          <cell r="AP359">
            <v>1</v>
          </cell>
          <cell r="AQ359" t="str">
            <v>NLS</v>
          </cell>
          <cell r="AR359" t="str">
            <v>NSW</v>
          </cell>
          <cell r="AS359" t="str">
            <v>S</v>
          </cell>
          <cell r="AT359" t="str">
            <v>PL</v>
          </cell>
          <cell r="AU359" t="str">
            <v>IT</v>
          </cell>
          <cell r="AV359" t="str">
            <v>SPLITLOAN</v>
          </cell>
          <cell r="AW359">
            <v>9002154</v>
          </cell>
          <cell r="AX359">
            <v>30</v>
          </cell>
          <cell r="AY359" t="str">
            <v>DLY</v>
          </cell>
          <cell r="AZ359" t="str">
            <v>N/A</v>
          </cell>
          <cell r="BA359">
            <v>0</v>
          </cell>
          <cell r="BB359">
            <v>0</v>
          </cell>
          <cell r="BC359">
            <v>0</v>
          </cell>
          <cell r="BF359" t="str">
            <v>ROO</v>
          </cell>
          <cell r="BG359" t="str">
            <v>Near Prime</v>
          </cell>
          <cell r="BH359" t="str">
            <v>NCM-W06</v>
          </cell>
        </row>
        <row r="360">
          <cell r="A360">
            <v>9002167</v>
          </cell>
          <cell r="B360">
            <v>1</v>
          </cell>
          <cell r="C360" t="str">
            <v>WMC</v>
          </cell>
          <cell r="D360" t="str">
            <v>HEA</v>
          </cell>
          <cell r="E360" t="str">
            <v>R</v>
          </cell>
          <cell r="F360" t="str">
            <v>NSW</v>
          </cell>
          <cell r="G360">
            <v>40003</v>
          </cell>
          <cell r="H360" t="str">
            <v>AFIG</v>
          </cell>
          <cell r="I360">
            <v>912</v>
          </cell>
          <cell r="J360" t="str">
            <v>WIZARD</v>
          </cell>
          <cell r="M360">
            <v>9002167</v>
          </cell>
          <cell r="N360">
            <v>38799</v>
          </cell>
          <cell r="O360">
            <v>3533</v>
          </cell>
          <cell r="P360" t="str">
            <v>BALLARD L M</v>
          </cell>
          <cell r="Q360">
            <v>381000</v>
          </cell>
          <cell r="R360">
            <v>0</v>
          </cell>
          <cell r="S360">
            <v>381000</v>
          </cell>
          <cell r="T360">
            <v>200</v>
          </cell>
          <cell r="U360" t="str">
            <v>Approved</v>
          </cell>
          <cell r="V360">
            <v>301</v>
          </cell>
          <cell r="W360" t="str">
            <v>Solicitor Instructed</v>
          </cell>
          <cell r="X360">
            <v>38820</v>
          </cell>
          <cell r="Y360">
            <v>8.4499999999999993</v>
          </cell>
          <cell r="Z360">
            <v>0</v>
          </cell>
          <cell r="AA360">
            <v>0.49</v>
          </cell>
          <cell r="AB360">
            <v>8.94</v>
          </cell>
          <cell r="AC360">
            <v>3049.18</v>
          </cell>
          <cell r="AD360">
            <v>104.96</v>
          </cell>
          <cell r="AE360">
            <v>38824</v>
          </cell>
          <cell r="AI360">
            <v>0</v>
          </cell>
          <cell r="AJ360">
            <v>38854</v>
          </cell>
          <cell r="AM360">
            <v>106</v>
          </cell>
          <cell r="AN360">
            <v>4</v>
          </cell>
          <cell r="AO360">
            <v>17</v>
          </cell>
          <cell r="AP360">
            <v>1</v>
          </cell>
          <cell r="AQ360" t="str">
            <v>NLS</v>
          </cell>
          <cell r="AR360" t="str">
            <v>NSW</v>
          </cell>
          <cell r="AS360" t="str">
            <v>S</v>
          </cell>
          <cell r="AT360" t="str">
            <v>PL</v>
          </cell>
          <cell r="AU360" t="str">
            <v>IT</v>
          </cell>
          <cell r="AV360" t="str">
            <v>SPLITLOAN</v>
          </cell>
          <cell r="AW360">
            <v>9002167</v>
          </cell>
          <cell r="AX360">
            <v>30</v>
          </cell>
          <cell r="AY360" t="str">
            <v>DLY</v>
          </cell>
          <cell r="AZ360" t="str">
            <v>N/A</v>
          </cell>
          <cell r="BA360">
            <v>0</v>
          </cell>
          <cell r="BB360">
            <v>0</v>
          </cell>
          <cell r="BC360">
            <v>0</v>
          </cell>
          <cell r="BF360" t="str">
            <v>POO</v>
          </cell>
          <cell r="BG360" t="str">
            <v>HLVR</v>
          </cell>
          <cell r="BH360" t="str">
            <v>NCM-W02</v>
          </cell>
        </row>
        <row r="361">
          <cell r="A361">
            <v>9002181</v>
          </cell>
          <cell r="B361">
            <v>1</v>
          </cell>
          <cell r="C361" t="str">
            <v>WMC</v>
          </cell>
          <cell r="D361" t="str">
            <v>PAY</v>
          </cell>
          <cell r="E361" t="str">
            <v>R</v>
          </cell>
          <cell r="F361" t="str">
            <v>NSW</v>
          </cell>
          <cell r="G361">
            <v>40003</v>
          </cell>
          <cell r="H361" t="str">
            <v>AFIG</v>
          </cell>
          <cell r="I361">
            <v>912</v>
          </cell>
          <cell r="J361" t="str">
            <v>WIZARD</v>
          </cell>
          <cell r="M361">
            <v>9002181</v>
          </cell>
          <cell r="N361">
            <v>38798</v>
          </cell>
          <cell r="O361">
            <v>3555</v>
          </cell>
          <cell r="P361" t="str">
            <v>JENSEN H W</v>
          </cell>
          <cell r="Q361">
            <v>215000</v>
          </cell>
          <cell r="R361">
            <v>0</v>
          </cell>
          <cell r="S361">
            <v>215000</v>
          </cell>
          <cell r="T361">
            <v>200</v>
          </cell>
          <cell r="U361" t="str">
            <v>Approved</v>
          </cell>
          <cell r="V361">
            <v>301</v>
          </cell>
          <cell r="W361" t="str">
            <v>Solicitor Instructed</v>
          </cell>
          <cell r="X361">
            <v>38838</v>
          </cell>
          <cell r="Y361">
            <v>7.3</v>
          </cell>
          <cell r="Z361">
            <v>0</v>
          </cell>
          <cell r="AA361">
            <v>0.49</v>
          </cell>
          <cell r="AB361">
            <v>7.79</v>
          </cell>
          <cell r="AC361">
            <v>1770.35</v>
          </cell>
          <cell r="AD361">
            <v>100</v>
          </cell>
          <cell r="AE361">
            <v>38828</v>
          </cell>
          <cell r="AI361">
            <v>0</v>
          </cell>
          <cell r="AJ361">
            <v>38858</v>
          </cell>
          <cell r="AM361">
            <v>106</v>
          </cell>
          <cell r="AN361">
            <v>4</v>
          </cell>
          <cell r="AO361">
            <v>21</v>
          </cell>
          <cell r="AP361">
            <v>1</v>
          </cell>
          <cell r="AQ361" t="str">
            <v>NLS</v>
          </cell>
          <cell r="AR361" t="str">
            <v>NSW</v>
          </cell>
          <cell r="AS361" t="str">
            <v>S</v>
          </cell>
          <cell r="AT361" t="str">
            <v>PL</v>
          </cell>
          <cell r="AU361" t="str">
            <v>IT</v>
          </cell>
          <cell r="AV361" t="str">
            <v>SPLITLOAN</v>
          </cell>
          <cell r="AW361" t="str">
            <v>-</v>
          </cell>
          <cell r="AX361">
            <v>20</v>
          </cell>
          <cell r="AY361" t="str">
            <v>DLY</v>
          </cell>
          <cell r="AZ361" t="str">
            <v>N/A</v>
          </cell>
          <cell r="BA361">
            <v>0</v>
          </cell>
          <cell r="BB361">
            <v>0</v>
          </cell>
          <cell r="BC361">
            <v>0</v>
          </cell>
          <cell r="BF361" t="str">
            <v>POO</v>
          </cell>
          <cell r="BG361" t="str">
            <v>HLVR</v>
          </cell>
          <cell r="BH361" t="str">
            <v>NCM-W02</v>
          </cell>
        </row>
        <row r="362">
          <cell r="A362">
            <v>9002201</v>
          </cell>
          <cell r="B362">
            <v>1</v>
          </cell>
          <cell r="C362" t="str">
            <v>WMC</v>
          </cell>
          <cell r="D362" t="str">
            <v>PAY</v>
          </cell>
          <cell r="E362" t="str">
            <v>R</v>
          </cell>
          <cell r="F362" t="str">
            <v>NSW</v>
          </cell>
          <cell r="G362">
            <v>40003</v>
          </cell>
          <cell r="H362" t="str">
            <v>AFIG</v>
          </cell>
          <cell r="I362">
            <v>912</v>
          </cell>
          <cell r="J362" t="str">
            <v>WIZARD</v>
          </cell>
          <cell r="M362">
            <v>9002201</v>
          </cell>
          <cell r="N362">
            <v>38805</v>
          </cell>
          <cell r="O362">
            <v>2524</v>
          </cell>
          <cell r="P362" t="str">
            <v>HARRIS A</v>
          </cell>
          <cell r="Q362">
            <v>280000</v>
          </cell>
          <cell r="R362">
            <v>0</v>
          </cell>
          <cell r="S362">
            <v>280000</v>
          </cell>
          <cell r="T362">
            <v>200</v>
          </cell>
          <cell r="U362" t="str">
            <v>Approved</v>
          </cell>
          <cell r="V362">
            <v>301</v>
          </cell>
          <cell r="W362" t="str">
            <v>Solicitor Instructed</v>
          </cell>
          <cell r="X362">
            <v>38810</v>
          </cell>
          <cell r="Y362">
            <v>7.3</v>
          </cell>
          <cell r="Z362">
            <v>0</v>
          </cell>
          <cell r="AA362">
            <v>0.49</v>
          </cell>
          <cell r="AB362">
            <v>7.79</v>
          </cell>
          <cell r="AC362">
            <v>2013.7</v>
          </cell>
          <cell r="AD362">
            <v>100</v>
          </cell>
          <cell r="AE362">
            <v>38831</v>
          </cell>
          <cell r="AI362">
            <v>0</v>
          </cell>
          <cell r="AJ362">
            <v>38861</v>
          </cell>
          <cell r="AM362">
            <v>106</v>
          </cell>
          <cell r="AN362">
            <v>4</v>
          </cell>
          <cell r="AO362">
            <v>24</v>
          </cell>
          <cell r="AP362">
            <v>3</v>
          </cell>
          <cell r="AQ362" t="str">
            <v>GADENS    (NSW)</v>
          </cell>
          <cell r="AR362" t="str">
            <v>NSW</v>
          </cell>
          <cell r="AS362" t="str">
            <v>S</v>
          </cell>
          <cell r="AT362" t="str">
            <v>PL</v>
          </cell>
          <cell r="AU362" t="str">
            <v>IT</v>
          </cell>
          <cell r="AV362" t="str">
            <v>SPLITLOAN</v>
          </cell>
          <cell r="AW362" t="str">
            <v>-</v>
          </cell>
          <cell r="AX362">
            <v>30</v>
          </cell>
          <cell r="AY362" t="str">
            <v>DLY</v>
          </cell>
          <cell r="AZ362" t="str">
            <v>N/A</v>
          </cell>
          <cell r="BA362">
            <v>0</v>
          </cell>
          <cell r="BB362">
            <v>0</v>
          </cell>
          <cell r="BC362">
            <v>0</v>
          </cell>
          <cell r="BF362" t="str">
            <v>POO</v>
          </cell>
          <cell r="BG362" t="str">
            <v>HLVR</v>
          </cell>
          <cell r="BH362" t="str">
            <v>NCM-W02</v>
          </cell>
        </row>
        <row r="363">
          <cell r="A363">
            <v>9002219</v>
          </cell>
          <cell r="B363">
            <v>1</v>
          </cell>
          <cell r="C363" t="str">
            <v>WMC</v>
          </cell>
          <cell r="D363" t="str">
            <v>PAY</v>
          </cell>
          <cell r="E363" t="str">
            <v>R</v>
          </cell>
          <cell r="F363" t="str">
            <v>NSW</v>
          </cell>
          <cell r="G363">
            <v>40003</v>
          </cell>
          <cell r="H363" t="str">
            <v>AFIG</v>
          </cell>
          <cell r="I363">
            <v>912</v>
          </cell>
          <cell r="J363" t="str">
            <v>WIZARD</v>
          </cell>
          <cell r="M363">
            <v>9002219</v>
          </cell>
          <cell r="N363">
            <v>38806</v>
          </cell>
          <cell r="O363">
            <v>3615</v>
          </cell>
          <cell r="P363" t="str">
            <v>ILES M E</v>
          </cell>
          <cell r="Q363">
            <v>220000</v>
          </cell>
          <cell r="R363">
            <v>0</v>
          </cell>
          <cell r="S363">
            <v>220000</v>
          </cell>
          <cell r="T363">
            <v>200</v>
          </cell>
          <cell r="U363" t="str">
            <v>Approved</v>
          </cell>
          <cell r="V363">
            <v>301</v>
          </cell>
          <cell r="W363" t="str">
            <v>Solicitor Instructed</v>
          </cell>
          <cell r="X363">
            <v>38814</v>
          </cell>
          <cell r="Y363">
            <v>7.3</v>
          </cell>
          <cell r="Z363">
            <v>0</v>
          </cell>
          <cell r="AA363">
            <v>0.49</v>
          </cell>
          <cell r="AB363">
            <v>7.79</v>
          </cell>
          <cell r="AC363">
            <v>1582.19</v>
          </cell>
          <cell r="AD363">
            <v>100</v>
          </cell>
          <cell r="AE363">
            <v>38836</v>
          </cell>
          <cell r="AI363">
            <v>0</v>
          </cell>
          <cell r="AJ363">
            <v>38866</v>
          </cell>
          <cell r="AM363">
            <v>106</v>
          </cell>
          <cell r="AN363">
            <v>4</v>
          </cell>
          <cell r="AO363">
            <v>29</v>
          </cell>
          <cell r="AP363">
            <v>1</v>
          </cell>
          <cell r="AQ363" t="str">
            <v>NLS</v>
          </cell>
          <cell r="AR363" t="str">
            <v>NSW</v>
          </cell>
          <cell r="AS363" t="str">
            <v>S</v>
          </cell>
          <cell r="AT363" t="str">
            <v>PL</v>
          </cell>
          <cell r="AU363" t="str">
            <v>IT</v>
          </cell>
          <cell r="AV363" t="str">
            <v>SPLITLOAN</v>
          </cell>
          <cell r="AW363">
            <v>9002219</v>
          </cell>
          <cell r="AX363">
            <v>30</v>
          </cell>
          <cell r="AY363" t="str">
            <v>DLY</v>
          </cell>
          <cell r="AZ363" t="str">
            <v>N/A</v>
          </cell>
          <cell r="BA363">
            <v>0</v>
          </cell>
          <cell r="BB363">
            <v>0</v>
          </cell>
          <cell r="BC363">
            <v>0</v>
          </cell>
          <cell r="BF363" t="str">
            <v>POO</v>
          </cell>
          <cell r="BG363" t="str">
            <v>HLVR</v>
          </cell>
          <cell r="BH363" t="str">
            <v>NCM-W02</v>
          </cell>
        </row>
        <row r="364">
          <cell r="A364">
            <v>9002223</v>
          </cell>
          <cell r="B364">
            <v>1</v>
          </cell>
          <cell r="C364" t="str">
            <v>WMC</v>
          </cell>
          <cell r="D364" t="str">
            <v>NLA</v>
          </cell>
          <cell r="E364" t="str">
            <v>R</v>
          </cell>
          <cell r="F364" t="str">
            <v>NSW</v>
          </cell>
          <cell r="G364">
            <v>40003</v>
          </cell>
          <cell r="H364" t="str">
            <v>AFIG</v>
          </cell>
          <cell r="I364">
            <v>912</v>
          </cell>
          <cell r="J364" t="str">
            <v>WIZARD</v>
          </cell>
          <cell r="M364">
            <v>9002223</v>
          </cell>
          <cell r="N364">
            <v>38810</v>
          </cell>
          <cell r="O364">
            <v>3621</v>
          </cell>
          <cell r="P364" t="str">
            <v>MCKENZIE M D</v>
          </cell>
          <cell r="Q364">
            <v>351000</v>
          </cell>
          <cell r="R364">
            <v>0</v>
          </cell>
          <cell r="S364">
            <v>351000</v>
          </cell>
          <cell r="T364">
            <v>200</v>
          </cell>
          <cell r="U364" t="str">
            <v>Approved</v>
          </cell>
          <cell r="V364">
            <v>301</v>
          </cell>
          <cell r="W364" t="str">
            <v>Solicitor Instructed</v>
          </cell>
          <cell r="X364">
            <v>38826</v>
          </cell>
          <cell r="Y364">
            <v>7.3</v>
          </cell>
          <cell r="Z364">
            <v>1.25</v>
          </cell>
          <cell r="AA364">
            <v>0.8</v>
          </cell>
          <cell r="AB364">
            <v>9.35</v>
          </cell>
          <cell r="AC364">
            <v>2913.06</v>
          </cell>
          <cell r="AD364">
            <v>94.86</v>
          </cell>
          <cell r="AE364">
            <v>38836</v>
          </cell>
          <cell r="AI364">
            <v>0</v>
          </cell>
          <cell r="AJ364">
            <v>38866</v>
          </cell>
          <cell r="AM364">
            <v>106</v>
          </cell>
          <cell r="AN364">
            <v>4</v>
          </cell>
          <cell r="AO364">
            <v>29</v>
          </cell>
          <cell r="AP364">
            <v>10</v>
          </cell>
          <cell r="AQ364" t="str">
            <v>GADENS (QLD)</v>
          </cell>
          <cell r="AR364" t="str">
            <v>QLD</v>
          </cell>
          <cell r="AS364" t="str">
            <v>S</v>
          </cell>
          <cell r="AT364" t="str">
            <v>PL</v>
          </cell>
          <cell r="AU364" t="str">
            <v>IT</v>
          </cell>
          <cell r="AV364" t="str">
            <v>SPLITLOAN</v>
          </cell>
          <cell r="AW364">
            <v>9002223</v>
          </cell>
          <cell r="AX364">
            <v>30</v>
          </cell>
          <cell r="AY364" t="str">
            <v>DLY</v>
          </cell>
          <cell r="AZ364" t="str">
            <v>N/A</v>
          </cell>
          <cell r="BA364">
            <v>0</v>
          </cell>
          <cell r="BB364">
            <v>0</v>
          </cell>
          <cell r="BC364">
            <v>0</v>
          </cell>
          <cell r="BF364" t="str">
            <v>ROO</v>
          </cell>
          <cell r="BG364" t="str">
            <v>Near Prime</v>
          </cell>
          <cell r="BH364" t="str">
            <v>NCM-W06</v>
          </cell>
        </row>
        <row r="365">
          <cell r="A365">
            <v>9002099</v>
          </cell>
          <cell r="B365">
            <v>1</v>
          </cell>
          <cell r="C365" t="str">
            <v>WMC</v>
          </cell>
          <cell r="D365" t="str">
            <v>HEA</v>
          </cell>
          <cell r="E365" t="str">
            <v>R</v>
          </cell>
          <cell r="F365" t="str">
            <v>NSW</v>
          </cell>
          <cell r="G365">
            <v>40003</v>
          </cell>
          <cell r="H365" t="str">
            <v>AFIG</v>
          </cell>
          <cell r="I365">
            <v>912</v>
          </cell>
          <cell r="J365" t="str">
            <v>WIZARD</v>
          </cell>
          <cell r="M365">
            <v>9002099</v>
          </cell>
          <cell r="N365">
            <v>38833</v>
          </cell>
          <cell r="O365">
            <v>3430</v>
          </cell>
          <cell r="P365" t="str">
            <v>REID G F J</v>
          </cell>
          <cell r="Q365">
            <v>294000</v>
          </cell>
          <cell r="R365">
            <v>0</v>
          </cell>
          <cell r="S365">
            <v>294000</v>
          </cell>
          <cell r="T365">
            <v>200</v>
          </cell>
          <cell r="U365" t="str">
            <v>Approved</v>
          </cell>
          <cell r="V365">
            <v>301</v>
          </cell>
          <cell r="W365" t="str">
            <v>Solicitor Instructed</v>
          </cell>
          <cell r="X365">
            <v>38834</v>
          </cell>
          <cell r="Y365">
            <v>8.4499999999999993</v>
          </cell>
          <cell r="Z365">
            <v>0</v>
          </cell>
          <cell r="AA365">
            <v>0.49</v>
          </cell>
          <cell r="AB365">
            <v>8.94</v>
          </cell>
          <cell r="AC365">
            <v>2352.91</v>
          </cell>
          <cell r="AD365">
            <v>105</v>
          </cell>
          <cell r="AE365">
            <v>38845</v>
          </cell>
          <cell r="AI365">
            <v>0</v>
          </cell>
          <cell r="AJ365">
            <v>38876</v>
          </cell>
          <cell r="AM365">
            <v>106</v>
          </cell>
          <cell r="AN365">
            <v>5</v>
          </cell>
          <cell r="AO365">
            <v>8</v>
          </cell>
          <cell r="AP365">
            <v>1</v>
          </cell>
          <cell r="AQ365" t="str">
            <v>NLS</v>
          </cell>
          <cell r="AR365" t="str">
            <v>NSW</v>
          </cell>
          <cell r="AS365" t="str">
            <v>S</v>
          </cell>
          <cell r="AT365" t="str">
            <v>PL</v>
          </cell>
          <cell r="AU365" t="str">
            <v>IT</v>
          </cell>
          <cell r="AV365" t="str">
            <v>SPLITLOAN</v>
          </cell>
          <cell r="AW365">
            <v>9002099</v>
          </cell>
          <cell r="AX365">
            <v>30</v>
          </cell>
          <cell r="AY365" t="str">
            <v>DLY</v>
          </cell>
          <cell r="AZ365" t="str">
            <v>N/A</v>
          </cell>
          <cell r="BA365">
            <v>0</v>
          </cell>
          <cell r="BB365">
            <v>0</v>
          </cell>
          <cell r="BC365">
            <v>0</v>
          </cell>
          <cell r="BF365" t="str">
            <v>POO</v>
          </cell>
          <cell r="BG365" t="str">
            <v>HLVR</v>
          </cell>
          <cell r="BH365" t="str">
            <v>NCM-W02</v>
          </cell>
        </row>
        <row r="366">
          <cell r="A366">
            <v>9002151</v>
          </cell>
          <cell r="B366">
            <v>1</v>
          </cell>
          <cell r="C366" t="str">
            <v>WMC</v>
          </cell>
          <cell r="D366" t="str">
            <v>PAY</v>
          </cell>
          <cell r="E366" t="str">
            <v>R</v>
          </cell>
          <cell r="F366" t="str">
            <v>NSW</v>
          </cell>
          <cell r="G366">
            <v>40003</v>
          </cell>
          <cell r="H366" t="str">
            <v>AFIG</v>
          </cell>
          <cell r="I366">
            <v>912</v>
          </cell>
          <cell r="J366" t="str">
            <v>WIZARD</v>
          </cell>
          <cell r="M366">
            <v>9002151</v>
          </cell>
          <cell r="N366">
            <v>38835</v>
          </cell>
          <cell r="O366">
            <v>3510</v>
          </cell>
          <cell r="P366" t="str">
            <v>WOCKNER M R</v>
          </cell>
          <cell r="Q366">
            <v>418000</v>
          </cell>
          <cell r="R366">
            <v>0</v>
          </cell>
          <cell r="S366">
            <v>418000</v>
          </cell>
          <cell r="T366">
            <v>200</v>
          </cell>
          <cell r="U366" t="str">
            <v>Approved</v>
          </cell>
          <cell r="V366">
            <v>301</v>
          </cell>
          <cell r="W366" t="str">
            <v>Solicitor Instructed</v>
          </cell>
          <cell r="X366">
            <v>38838</v>
          </cell>
          <cell r="Y366">
            <v>7.3</v>
          </cell>
          <cell r="Z366">
            <v>0</v>
          </cell>
          <cell r="AA366">
            <v>0.49</v>
          </cell>
          <cell r="AB366">
            <v>7.79</v>
          </cell>
          <cell r="AC366">
            <v>3006.17</v>
          </cell>
          <cell r="AD366">
            <v>100</v>
          </cell>
          <cell r="AE366">
            <v>38852</v>
          </cell>
          <cell r="AI366">
            <v>0</v>
          </cell>
          <cell r="AJ366">
            <v>38883</v>
          </cell>
          <cell r="AM366">
            <v>106</v>
          </cell>
          <cell r="AN366">
            <v>5</v>
          </cell>
          <cell r="AO366">
            <v>15</v>
          </cell>
          <cell r="AP366">
            <v>1</v>
          </cell>
          <cell r="AQ366" t="str">
            <v>NLS</v>
          </cell>
          <cell r="AR366" t="str">
            <v>NSW</v>
          </cell>
          <cell r="AS366" t="str">
            <v>S</v>
          </cell>
          <cell r="AT366" t="str">
            <v>PL</v>
          </cell>
          <cell r="AU366" t="str">
            <v>IT</v>
          </cell>
          <cell r="AV366" t="str">
            <v>SPLITLOAN</v>
          </cell>
          <cell r="AW366">
            <v>9002151</v>
          </cell>
          <cell r="AX366">
            <v>30</v>
          </cell>
          <cell r="AY366" t="str">
            <v>DLY</v>
          </cell>
          <cell r="AZ366" t="str">
            <v>N/A</v>
          </cell>
          <cell r="BA366">
            <v>0</v>
          </cell>
          <cell r="BB366">
            <v>0</v>
          </cell>
          <cell r="BC366">
            <v>0</v>
          </cell>
          <cell r="BF366" t="str">
            <v>POO</v>
          </cell>
          <cell r="BG366" t="str">
            <v>HLVR</v>
          </cell>
          <cell r="BH366" t="str">
            <v>NCM-W02</v>
          </cell>
        </row>
        <row r="367">
          <cell r="A367">
            <v>9002289</v>
          </cell>
          <cell r="B367">
            <v>1</v>
          </cell>
          <cell r="C367" t="str">
            <v>WMC</v>
          </cell>
          <cell r="D367" t="str">
            <v>HEA</v>
          </cell>
          <cell r="E367" t="str">
            <v>R</v>
          </cell>
          <cell r="F367" t="str">
            <v>NSW</v>
          </cell>
          <cell r="G367">
            <v>40003</v>
          </cell>
          <cell r="H367" t="str">
            <v>AFIG</v>
          </cell>
          <cell r="I367">
            <v>912</v>
          </cell>
          <cell r="J367" t="str">
            <v>WIZARD</v>
          </cell>
          <cell r="M367">
            <v>9002289</v>
          </cell>
          <cell r="N367">
            <v>38828</v>
          </cell>
          <cell r="O367">
            <v>3732</v>
          </cell>
          <cell r="P367" t="str">
            <v>TIPPING R J</v>
          </cell>
          <cell r="Q367">
            <v>320250</v>
          </cell>
          <cell r="R367">
            <v>0</v>
          </cell>
          <cell r="S367">
            <v>320250</v>
          </cell>
          <cell r="T367">
            <v>200</v>
          </cell>
          <cell r="U367" t="str">
            <v>Approved</v>
          </cell>
          <cell r="V367">
            <v>301</v>
          </cell>
          <cell r="W367" t="str">
            <v>Solicitor Instructed</v>
          </cell>
          <cell r="X367">
            <v>38841</v>
          </cell>
          <cell r="Y367">
            <v>8.4499999999999993</v>
          </cell>
          <cell r="Z367">
            <v>0</v>
          </cell>
          <cell r="AA367">
            <v>0.49</v>
          </cell>
          <cell r="AB367">
            <v>8.94</v>
          </cell>
          <cell r="AC367">
            <v>2562.9899999999998</v>
          </cell>
          <cell r="AD367">
            <v>105</v>
          </cell>
          <cell r="AE367">
            <v>38855</v>
          </cell>
          <cell r="AI367">
            <v>0</v>
          </cell>
          <cell r="AJ367">
            <v>38886</v>
          </cell>
          <cell r="AM367">
            <v>106</v>
          </cell>
          <cell r="AN367">
            <v>5</v>
          </cell>
          <cell r="AO367">
            <v>18</v>
          </cell>
          <cell r="AP367">
            <v>1</v>
          </cell>
          <cell r="AQ367" t="str">
            <v>NLS</v>
          </cell>
          <cell r="AR367" t="str">
            <v>NSW</v>
          </cell>
          <cell r="AS367" t="str">
            <v>S</v>
          </cell>
          <cell r="AT367" t="str">
            <v>PL</v>
          </cell>
          <cell r="AU367" t="str">
            <v>IT</v>
          </cell>
          <cell r="AV367" t="str">
            <v>SPLITLOAN</v>
          </cell>
          <cell r="AW367">
            <v>9002289</v>
          </cell>
          <cell r="AX367">
            <v>30</v>
          </cell>
          <cell r="AY367" t="str">
            <v>DLY</v>
          </cell>
          <cell r="AZ367" t="str">
            <v>N/A</v>
          </cell>
          <cell r="BA367">
            <v>0</v>
          </cell>
          <cell r="BB367">
            <v>0</v>
          </cell>
          <cell r="BC367">
            <v>0</v>
          </cell>
          <cell r="BF367" t="str">
            <v>POO</v>
          </cell>
          <cell r="BG367" t="str">
            <v>HLVR</v>
          </cell>
          <cell r="BH367" t="str">
            <v>NCM-W02</v>
          </cell>
        </row>
        <row r="368">
          <cell r="A368">
            <v>9002302</v>
          </cell>
          <cell r="B368">
            <v>1</v>
          </cell>
          <cell r="C368" t="str">
            <v>WMC</v>
          </cell>
          <cell r="D368" t="str">
            <v>PAY</v>
          </cell>
          <cell r="E368" t="str">
            <v>R</v>
          </cell>
          <cell r="F368" t="str">
            <v>NSW</v>
          </cell>
          <cell r="G368">
            <v>40003</v>
          </cell>
          <cell r="H368" t="str">
            <v>AFIG</v>
          </cell>
          <cell r="I368">
            <v>912</v>
          </cell>
          <cell r="J368" t="str">
            <v>WIZARD</v>
          </cell>
          <cell r="M368">
            <v>9002302</v>
          </cell>
          <cell r="N368">
            <v>38842</v>
          </cell>
          <cell r="O368">
            <v>3757</v>
          </cell>
          <cell r="P368" t="str">
            <v>STANLEY N J</v>
          </cell>
          <cell r="Q368">
            <v>327500</v>
          </cell>
          <cell r="R368">
            <v>0</v>
          </cell>
          <cell r="S368">
            <v>327500</v>
          </cell>
          <cell r="T368">
            <v>200</v>
          </cell>
          <cell r="U368" t="str">
            <v>Approved</v>
          </cell>
          <cell r="V368">
            <v>301</v>
          </cell>
          <cell r="W368" t="str">
            <v>Solicitor Instructed</v>
          </cell>
          <cell r="X368">
            <v>38846</v>
          </cell>
          <cell r="Y368">
            <v>7.55</v>
          </cell>
          <cell r="Z368">
            <v>0</v>
          </cell>
          <cell r="AA368">
            <v>0.49</v>
          </cell>
          <cell r="AB368">
            <v>8.0399999999999991</v>
          </cell>
          <cell r="AC368">
            <v>2412.2199999999998</v>
          </cell>
          <cell r="AD368">
            <v>100</v>
          </cell>
          <cell r="AE368">
            <v>38861</v>
          </cell>
          <cell r="AI368">
            <v>0</v>
          </cell>
          <cell r="AJ368">
            <v>38892</v>
          </cell>
          <cell r="AM368">
            <v>106</v>
          </cell>
          <cell r="AN368">
            <v>5</v>
          </cell>
          <cell r="AO368">
            <v>24</v>
          </cell>
          <cell r="AP368">
            <v>1</v>
          </cell>
          <cell r="AQ368" t="str">
            <v>NLS</v>
          </cell>
          <cell r="AR368" t="str">
            <v>NSW</v>
          </cell>
          <cell r="AS368" t="str">
            <v>S</v>
          </cell>
          <cell r="AT368" t="str">
            <v>PL</v>
          </cell>
          <cell r="AU368" t="str">
            <v>IT</v>
          </cell>
          <cell r="AV368" t="str">
            <v>SPLITLOAN</v>
          </cell>
          <cell r="AW368">
            <v>9002302</v>
          </cell>
          <cell r="AX368">
            <v>30</v>
          </cell>
          <cell r="AY368" t="str">
            <v>DLY</v>
          </cell>
          <cell r="AZ368" t="str">
            <v>N/A</v>
          </cell>
          <cell r="BA368">
            <v>0</v>
          </cell>
          <cell r="BB368">
            <v>0</v>
          </cell>
          <cell r="BC368">
            <v>0</v>
          </cell>
          <cell r="BF368" t="str">
            <v>POO</v>
          </cell>
          <cell r="BG368" t="str">
            <v>HLVR</v>
          </cell>
          <cell r="BH368" t="str">
            <v>NCM-W02</v>
          </cell>
        </row>
        <row r="369">
          <cell r="A369">
            <v>9002303</v>
          </cell>
          <cell r="B369">
            <v>1</v>
          </cell>
          <cell r="C369" t="str">
            <v>WMC</v>
          </cell>
          <cell r="D369" t="str">
            <v>PAY</v>
          </cell>
          <cell r="E369" t="str">
            <v>R</v>
          </cell>
          <cell r="F369" t="str">
            <v>NSW</v>
          </cell>
          <cell r="G369">
            <v>40003</v>
          </cell>
          <cell r="H369" t="str">
            <v>AFIG</v>
          </cell>
          <cell r="I369">
            <v>912</v>
          </cell>
          <cell r="J369" t="str">
            <v>WIZARD</v>
          </cell>
          <cell r="M369">
            <v>9002303</v>
          </cell>
          <cell r="N369">
            <v>38841</v>
          </cell>
          <cell r="O369">
            <v>3758</v>
          </cell>
          <cell r="P369" t="str">
            <v>NORRIS M L</v>
          </cell>
          <cell r="Q369">
            <v>190000</v>
          </cell>
          <cell r="R369">
            <v>0</v>
          </cell>
          <cell r="S369">
            <v>190000</v>
          </cell>
          <cell r="T369">
            <v>200</v>
          </cell>
          <cell r="U369" t="str">
            <v>Approved</v>
          </cell>
          <cell r="V369">
            <v>301</v>
          </cell>
          <cell r="W369" t="str">
            <v>Solicitor Instructed</v>
          </cell>
          <cell r="X369">
            <v>38842</v>
          </cell>
          <cell r="Y369">
            <v>7.3</v>
          </cell>
          <cell r="Z369">
            <v>0</v>
          </cell>
          <cell r="AA369">
            <v>0.49</v>
          </cell>
          <cell r="AB369">
            <v>7.79</v>
          </cell>
          <cell r="AC369">
            <v>1366.44</v>
          </cell>
          <cell r="AD369">
            <v>100</v>
          </cell>
          <cell r="AE369">
            <v>38861</v>
          </cell>
          <cell r="AI369">
            <v>0</v>
          </cell>
          <cell r="AJ369">
            <v>38892</v>
          </cell>
          <cell r="AM369">
            <v>106</v>
          </cell>
          <cell r="AN369">
            <v>5</v>
          </cell>
          <cell r="AO369">
            <v>24</v>
          </cell>
          <cell r="AP369">
            <v>1</v>
          </cell>
          <cell r="AQ369" t="str">
            <v>NLS</v>
          </cell>
          <cell r="AR369" t="str">
            <v>NSW</v>
          </cell>
          <cell r="AS369" t="str">
            <v>S</v>
          </cell>
          <cell r="AT369" t="str">
            <v>PL</v>
          </cell>
          <cell r="AU369" t="str">
            <v>IT</v>
          </cell>
          <cell r="AV369" t="str">
            <v>SPLITLOAN</v>
          </cell>
          <cell r="AW369">
            <v>9002303</v>
          </cell>
          <cell r="AX369">
            <v>30</v>
          </cell>
          <cell r="AY369" t="str">
            <v>DLY</v>
          </cell>
          <cell r="AZ369" t="str">
            <v>N/A</v>
          </cell>
          <cell r="BA369">
            <v>0</v>
          </cell>
          <cell r="BB369">
            <v>0</v>
          </cell>
          <cell r="BC369">
            <v>0</v>
          </cell>
          <cell r="BF369" t="str">
            <v>POO</v>
          </cell>
          <cell r="BG369" t="str">
            <v>HLVR</v>
          </cell>
          <cell r="BH369" t="str">
            <v>NCM-W02</v>
          </cell>
        </row>
        <row r="370">
          <cell r="A370">
            <v>9002007</v>
          </cell>
          <cell r="B370">
            <v>1</v>
          </cell>
          <cell r="C370" t="str">
            <v>WMC</v>
          </cell>
          <cell r="D370" t="str">
            <v>PAY</v>
          </cell>
          <cell r="E370" t="str">
            <v>R</v>
          </cell>
          <cell r="F370" t="str">
            <v>NSW</v>
          </cell>
          <cell r="G370">
            <v>40003</v>
          </cell>
          <cell r="H370" t="str">
            <v>AFIG</v>
          </cell>
          <cell r="I370">
            <v>912</v>
          </cell>
          <cell r="J370" t="str">
            <v>WIZARD</v>
          </cell>
          <cell r="M370">
            <v>9002007</v>
          </cell>
          <cell r="N370">
            <v>38805</v>
          </cell>
          <cell r="O370">
            <v>3287</v>
          </cell>
          <cell r="P370" t="str">
            <v>BUBEAR S L</v>
          </cell>
          <cell r="Q370">
            <v>205000</v>
          </cell>
          <cell r="R370">
            <v>0</v>
          </cell>
          <cell r="S370">
            <v>205000</v>
          </cell>
          <cell r="T370">
            <v>200</v>
          </cell>
          <cell r="U370" t="str">
            <v>Approved</v>
          </cell>
          <cell r="V370">
            <v>301</v>
          </cell>
          <cell r="W370" t="str">
            <v>Solicitor Instructed</v>
          </cell>
          <cell r="X370">
            <v>38817</v>
          </cell>
          <cell r="Y370">
            <v>7.3</v>
          </cell>
          <cell r="Z370">
            <v>0</v>
          </cell>
          <cell r="AA370">
            <v>0.49</v>
          </cell>
          <cell r="AB370">
            <v>7.79</v>
          </cell>
          <cell r="AC370">
            <v>1474.32</v>
          </cell>
          <cell r="AD370">
            <v>100</v>
          </cell>
          <cell r="AE370">
            <v>38863</v>
          </cell>
          <cell r="AI370">
            <v>0</v>
          </cell>
          <cell r="AJ370">
            <v>38894</v>
          </cell>
          <cell r="AM370">
            <v>106</v>
          </cell>
          <cell r="AN370">
            <v>5</v>
          </cell>
          <cell r="AO370">
            <v>26</v>
          </cell>
          <cell r="AP370">
            <v>1</v>
          </cell>
          <cell r="AQ370" t="str">
            <v>NLS</v>
          </cell>
          <cell r="AR370" t="str">
            <v>NSW</v>
          </cell>
          <cell r="AS370" t="str">
            <v>S</v>
          </cell>
          <cell r="AT370" t="str">
            <v>PL</v>
          </cell>
          <cell r="AU370" t="str">
            <v>IT</v>
          </cell>
          <cell r="AV370" t="str">
            <v>SPLITLOAN</v>
          </cell>
          <cell r="AW370">
            <v>9002007</v>
          </cell>
          <cell r="AX370">
            <v>30</v>
          </cell>
          <cell r="AY370" t="str">
            <v>DLY</v>
          </cell>
          <cell r="AZ370" t="str">
            <v>N/A</v>
          </cell>
          <cell r="BA370">
            <v>0</v>
          </cell>
          <cell r="BB370">
            <v>0</v>
          </cell>
          <cell r="BC370">
            <v>0</v>
          </cell>
          <cell r="BF370" t="str">
            <v>POO</v>
          </cell>
          <cell r="BG370" t="str">
            <v>HLVR</v>
          </cell>
          <cell r="BH370" t="str">
            <v>NCM-W02</v>
          </cell>
        </row>
        <row r="371">
          <cell r="A371">
            <v>9002305</v>
          </cell>
          <cell r="B371">
            <v>1</v>
          </cell>
          <cell r="C371" t="str">
            <v>WMC</v>
          </cell>
          <cell r="D371" t="str">
            <v>HEA</v>
          </cell>
          <cell r="E371" t="str">
            <v>R</v>
          </cell>
          <cell r="F371" t="str">
            <v>NSW</v>
          </cell>
          <cell r="G371">
            <v>40003</v>
          </cell>
          <cell r="H371" t="str">
            <v>AFIG</v>
          </cell>
          <cell r="I371">
            <v>912</v>
          </cell>
          <cell r="J371" t="str">
            <v>WIZARD</v>
          </cell>
          <cell r="M371">
            <v>9002305</v>
          </cell>
          <cell r="N371">
            <v>38834</v>
          </cell>
          <cell r="O371">
            <v>3762</v>
          </cell>
          <cell r="P371" t="str">
            <v>HEATLEY K S</v>
          </cell>
          <cell r="Q371">
            <v>294700</v>
          </cell>
          <cell r="R371">
            <v>0</v>
          </cell>
          <cell r="S371">
            <v>294700</v>
          </cell>
          <cell r="T371">
            <v>200</v>
          </cell>
          <cell r="U371" t="str">
            <v>Approved</v>
          </cell>
          <cell r="V371">
            <v>301</v>
          </cell>
          <cell r="W371" t="str">
            <v>Solicitor Instructed</v>
          </cell>
          <cell r="X371">
            <v>38842</v>
          </cell>
          <cell r="Y371">
            <v>8.4499999999999993</v>
          </cell>
          <cell r="Z371">
            <v>0</v>
          </cell>
          <cell r="AA371">
            <v>0.49</v>
          </cell>
          <cell r="AB371">
            <v>8.94</v>
          </cell>
          <cell r="AC371">
            <v>2358.5100000000002</v>
          </cell>
          <cell r="AD371">
            <v>104.32</v>
          </cell>
          <cell r="AE371">
            <v>38863</v>
          </cell>
          <cell r="AI371">
            <v>0</v>
          </cell>
          <cell r="AJ371">
            <v>38894</v>
          </cell>
          <cell r="AM371">
            <v>106</v>
          </cell>
          <cell r="AN371">
            <v>5</v>
          </cell>
          <cell r="AO371">
            <v>26</v>
          </cell>
          <cell r="AP371">
            <v>1</v>
          </cell>
          <cell r="AQ371" t="str">
            <v>NLS</v>
          </cell>
          <cell r="AR371" t="str">
            <v>NSW</v>
          </cell>
          <cell r="AS371" t="str">
            <v>S</v>
          </cell>
          <cell r="AT371" t="str">
            <v>PL</v>
          </cell>
          <cell r="AU371" t="str">
            <v>IT</v>
          </cell>
          <cell r="AV371" t="str">
            <v>SPLITLOAN</v>
          </cell>
          <cell r="AW371">
            <v>9002305</v>
          </cell>
          <cell r="AX371">
            <v>30</v>
          </cell>
          <cell r="AY371" t="str">
            <v>DLY</v>
          </cell>
          <cell r="AZ371" t="str">
            <v>N/A</v>
          </cell>
          <cell r="BA371">
            <v>0</v>
          </cell>
          <cell r="BB371">
            <v>0</v>
          </cell>
          <cell r="BC371">
            <v>0</v>
          </cell>
          <cell r="BF371" t="str">
            <v>POO</v>
          </cell>
          <cell r="BG371" t="str">
            <v>HLVR</v>
          </cell>
          <cell r="BH371" t="str">
            <v>NCM-W02</v>
          </cell>
        </row>
        <row r="372">
          <cell r="A372">
            <v>9002315</v>
          </cell>
          <cell r="B372">
            <v>1</v>
          </cell>
          <cell r="C372" t="str">
            <v>WMC</v>
          </cell>
          <cell r="D372" t="str">
            <v>HEA</v>
          </cell>
          <cell r="E372" t="str">
            <v>R</v>
          </cell>
          <cell r="F372" t="str">
            <v>NSW</v>
          </cell>
          <cell r="G372">
            <v>40003</v>
          </cell>
          <cell r="H372" t="str">
            <v>AFIG</v>
          </cell>
          <cell r="I372">
            <v>912</v>
          </cell>
          <cell r="J372" t="str">
            <v>WIZARD</v>
          </cell>
          <cell r="M372">
            <v>9002315</v>
          </cell>
          <cell r="N372">
            <v>38834</v>
          </cell>
          <cell r="O372">
            <v>3776</v>
          </cell>
          <cell r="P372" t="str">
            <v>SMITH W K</v>
          </cell>
          <cell r="Q372">
            <v>204750</v>
          </cell>
          <cell r="R372">
            <v>0</v>
          </cell>
          <cell r="S372">
            <v>204750</v>
          </cell>
          <cell r="T372">
            <v>200</v>
          </cell>
          <cell r="U372" t="str">
            <v>Approved</v>
          </cell>
          <cell r="V372">
            <v>301</v>
          </cell>
          <cell r="W372" t="str">
            <v>Solicitor Instructed</v>
          </cell>
          <cell r="X372">
            <v>38835</v>
          </cell>
          <cell r="Y372">
            <v>8.4499999999999993</v>
          </cell>
          <cell r="Z372">
            <v>0</v>
          </cell>
          <cell r="AA372">
            <v>0.49</v>
          </cell>
          <cell r="AB372">
            <v>8.94</v>
          </cell>
          <cell r="AC372">
            <v>1638.63</v>
          </cell>
          <cell r="AD372">
            <v>105</v>
          </cell>
          <cell r="AE372">
            <v>38864</v>
          </cell>
          <cell r="AI372">
            <v>0</v>
          </cell>
          <cell r="AJ372">
            <v>38895</v>
          </cell>
          <cell r="AM372">
            <v>106</v>
          </cell>
          <cell r="AN372">
            <v>5</v>
          </cell>
          <cell r="AO372">
            <v>27</v>
          </cell>
          <cell r="AP372">
            <v>5</v>
          </cell>
          <cell r="AQ372" t="str">
            <v>GADENS    (VIC)</v>
          </cell>
          <cell r="AR372" t="str">
            <v>VIC</v>
          </cell>
          <cell r="AS372" t="str">
            <v>S</v>
          </cell>
          <cell r="AT372" t="str">
            <v>PL</v>
          </cell>
          <cell r="AU372" t="str">
            <v>IT</v>
          </cell>
          <cell r="AV372" t="str">
            <v>SPLITLOAN</v>
          </cell>
          <cell r="AW372" t="str">
            <v>-</v>
          </cell>
          <cell r="AX372">
            <v>30</v>
          </cell>
          <cell r="AY372" t="str">
            <v>DLY</v>
          </cell>
          <cell r="AZ372" t="str">
            <v>N/A</v>
          </cell>
          <cell r="BA372">
            <v>0</v>
          </cell>
          <cell r="BB372">
            <v>0</v>
          </cell>
          <cell r="BC372">
            <v>0</v>
          </cell>
          <cell r="BF372" t="str">
            <v>POO</v>
          </cell>
          <cell r="BG372" t="str">
            <v>HLVR</v>
          </cell>
          <cell r="BH372" t="str">
            <v>NCM-W02</v>
          </cell>
        </row>
        <row r="373">
          <cell r="A373">
            <v>9002149</v>
          </cell>
          <cell r="B373">
            <v>1</v>
          </cell>
          <cell r="C373" t="str">
            <v>WMC</v>
          </cell>
          <cell r="D373" t="str">
            <v>PAY</v>
          </cell>
          <cell r="E373" t="str">
            <v>R</v>
          </cell>
          <cell r="F373" t="str">
            <v>NSW</v>
          </cell>
          <cell r="G373">
            <v>40003</v>
          </cell>
          <cell r="H373" t="str">
            <v>AFIG</v>
          </cell>
          <cell r="I373">
            <v>912</v>
          </cell>
          <cell r="J373" t="str">
            <v>WIZARD</v>
          </cell>
          <cell r="M373">
            <v>9002149</v>
          </cell>
          <cell r="N373">
            <v>38805</v>
          </cell>
          <cell r="O373">
            <v>3506</v>
          </cell>
          <cell r="P373" t="str">
            <v>WALSH D R</v>
          </cell>
          <cell r="Q373">
            <v>290000</v>
          </cell>
          <cell r="R373">
            <v>0</v>
          </cell>
          <cell r="S373">
            <v>290000</v>
          </cell>
          <cell r="T373">
            <v>200</v>
          </cell>
          <cell r="U373" t="str">
            <v>Approved</v>
          </cell>
          <cell r="V373">
            <v>301</v>
          </cell>
          <cell r="W373" t="str">
            <v>Solicitor Instructed</v>
          </cell>
          <cell r="X373">
            <v>38847</v>
          </cell>
          <cell r="Y373">
            <v>7.55</v>
          </cell>
          <cell r="Z373">
            <v>0</v>
          </cell>
          <cell r="AA373">
            <v>0.49</v>
          </cell>
          <cell r="AB373">
            <v>8.0399999999999991</v>
          </cell>
          <cell r="AC373">
            <v>2136.0100000000002</v>
          </cell>
          <cell r="AD373">
            <v>100</v>
          </cell>
          <cell r="AE373">
            <v>38878</v>
          </cell>
          <cell r="AI373">
            <v>0</v>
          </cell>
          <cell r="AJ373">
            <v>38908</v>
          </cell>
          <cell r="AM373">
            <v>106</v>
          </cell>
          <cell r="AN373">
            <v>6</v>
          </cell>
          <cell r="AO373">
            <v>10</v>
          </cell>
          <cell r="AP373">
            <v>1</v>
          </cell>
          <cell r="AQ373" t="str">
            <v>NLS</v>
          </cell>
          <cell r="AR373" t="str">
            <v>NSW</v>
          </cell>
          <cell r="AS373" t="str">
            <v>S</v>
          </cell>
          <cell r="AT373" t="str">
            <v>PL</v>
          </cell>
          <cell r="AU373" t="str">
            <v>IT</v>
          </cell>
          <cell r="AV373" t="str">
            <v>SPLITLOAN</v>
          </cell>
          <cell r="AW373">
            <v>9002149</v>
          </cell>
          <cell r="AX373">
            <v>30</v>
          </cell>
          <cell r="AY373" t="str">
            <v>DLY</v>
          </cell>
          <cell r="AZ373" t="str">
            <v>N/A</v>
          </cell>
          <cell r="BA373">
            <v>0</v>
          </cell>
          <cell r="BB373">
            <v>0</v>
          </cell>
          <cell r="BC373">
            <v>0</v>
          </cell>
          <cell r="BF373" t="str">
            <v>POO</v>
          </cell>
          <cell r="BG373" t="str">
            <v>HLVR</v>
          </cell>
          <cell r="BH373" t="str">
            <v>NCM-W02</v>
          </cell>
        </row>
        <row r="374">
          <cell r="A374">
            <v>9002215</v>
          </cell>
          <cell r="B374">
            <v>1</v>
          </cell>
          <cell r="C374" t="str">
            <v>WMC</v>
          </cell>
          <cell r="D374" t="str">
            <v>PAY</v>
          </cell>
          <cell r="E374" t="str">
            <v>R</v>
          </cell>
          <cell r="F374" t="str">
            <v>NSW</v>
          </cell>
          <cell r="G374">
            <v>40003</v>
          </cell>
          <cell r="H374" t="str">
            <v>AFIG</v>
          </cell>
          <cell r="I374">
            <v>912</v>
          </cell>
          <cell r="J374" t="str">
            <v>WIZARD</v>
          </cell>
          <cell r="M374">
            <v>9002215</v>
          </cell>
          <cell r="N374">
            <v>38813</v>
          </cell>
          <cell r="O374">
            <v>3610</v>
          </cell>
          <cell r="P374" t="str">
            <v>MOORE F A J</v>
          </cell>
          <cell r="Q374">
            <v>215000</v>
          </cell>
          <cell r="R374">
            <v>0</v>
          </cell>
          <cell r="S374">
            <v>215000</v>
          </cell>
          <cell r="T374">
            <v>200</v>
          </cell>
          <cell r="U374" t="str">
            <v>Approved</v>
          </cell>
          <cell r="V374">
            <v>301</v>
          </cell>
          <cell r="W374" t="str">
            <v>Solicitor Instructed</v>
          </cell>
          <cell r="X374">
            <v>38846</v>
          </cell>
          <cell r="Y374">
            <v>7.55</v>
          </cell>
          <cell r="Z374">
            <v>0</v>
          </cell>
          <cell r="AA374">
            <v>0.49</v>
          </cell>
          <cell r="AB374">
            <v>8.0399999999999991</v>
          </cell>
          <cell r="AC374">
            <v>1583.59</v>
          </cell>
          <cell r="AD374">
            <v>100</v>
          </cell>
          <cell r="AE374">
            <v>38883</v>
          </cell>
          <cell r="AI374">
            <v>0</v>
          </cell>
          <cell r="AJ374">
            <v>38913</v>
          </cell>
          <cell r="AM374">
            <v>106</v>
          </cell>
          <cell r="AN374">
            <v>6</v>
          </cell>
          <cell r="AO374">
            <v>15</v>
          </cell>
          <cell r="AP374">
            <v>10</v>
          </cell>
          <cell r="AQ374" t="str">
            <v>GADENS (QLD)</v>
          </cell>
          <cell r="AR374" t="str">
            <v>QLD</v>
          </cell>
          <cell r="AS374" t="str">
            <v>S</v>
          </cell>
          <cell r="AT374" t="str">
            <v>PL</v>
          </cell>
          <cell r="AU374" t="str">
            <v>IT</v>
          </cell>
          <cell r="AV374" t="str">
            <v>SPLITLOAN</v>
          </cell>
          <cell r="AW374">
            <v>9002215</v>
          </cell>
          <cell r="AX374">
            <v>30</v>
          </cell>
          <cell r="AY374" t="str">
            <v>DLY</v>
          </cell>
          <cell r="AZ374" t="str">
            <v>N/A</v>
          </cell>
          <cell r="BA374">
            <v>0</v>
          </cell>
          <cell r="BB374">
            <v>0</v>
          </cell>
          <cell r="BC374">
            <v>0</v>
          </cell>
          <cell r="BF374" t="str">
            <v>POO</v>
          </cell>
          <cell r="BG374" t="str">
            <v>HLVR</v>
          </cell>
          <cell r="BH374" t="str">
            <v>NCM-W02</v>
          </cell>
        </row>
        <row r="375">
          <cell r="A375">
            <v>9002216</v>
          </cell>
          <cell r="B375">
            <v>1</v>
          </cell>
          <cell r="C375" t="str">
            <v>WMC</v>
          </cell>
          <cell r="D375" t="str">
            <v>PAY</v>
          </cell>
          <cell r="E375" t="str">
            <v>R</v>
          </cell>
          <cell r="F375" t="str">
            <v>NSW</v>
          </cell>
          <cell r="G375">
            <v>40003</v>
          </cell>
          <cell r="H375" t="str">
            <v>AFIG</v>
          </cell>
          <cell r="I375">
            <v>912</v>
          </cell>
          <cell r="J375" t="str">
            <v>WIZARD</v>
          </cell>
          <cell r="M375">
            <v>9002216</v>
          </cell>
          <cell r="N375">
            <v>38841</v>
          </cell>
          <cell r="O375">
            <v>3612</v>
          </cell>
          <cell r="P375" t="str">
            <v>TONKIN R</v>
          </cell>
          <cell r="Q375">
            <v>253000</v>
          </cell>
          <cell r="R375">
            <v>0</v>
          </cell>
          <cell r="S375">
            <v>253000</v>
          </cell>
          <cell r="T375">
            <v>200</v>
          </cell>
          <cell r="U375" t="str">
            <v>Approved</v>
          </cell>
          <cell r="V375">
            <v>301</v>
          </cell>
          <cell r="W375" t="str">
            <v>Solicitor Instructed</v>
          </cell>
          <cell r="X375">
            <v>38842</v>
          </cell>
          <cell r="Y375">
            <v>7.7</v>
          </cell>
          <cell r="Z375">
            <v>0</v>
          </cell>
          <cell r="AA375">
            <v>0.49</v>
          </cell>
          <cell r="AB375">
            <v>8.19</v>
          </cell>
          <cell r="AC375">
            <v>1726.73</v>
          </cell>
          <cell r="AD375">
            <v>97.68</v>
          </cell>
          <cell r="AE375">
            <v>38883</v>
          </cell>
          <cell r="AI375">
            <v>0</v>
          </cell>
          <cell r="AJ375">
            <v>38913</v>
          </cell>
          <cell r="AM375">
            <v>106</v>
          </cell>
          <cell r="AN375">
            <v>6</v>
          </cell>
          <cell r="AO375">
            <v>15</v>
          </cell>
          <cell r="AP375">
            <v>1</v>
          </cell>
          <cell r="AQ375" t="str">
            <v>NLS</v>
          </cell>
          <cell r="AR375" t="str">
            <v>NSW</v>
          </cell>
          <cell r="AS375" t="str">
            <v>S</v>
          </cell>
          <cell r="AT375" t="str">
            <v>PL</v>
          </cell>
          <cell r="AU375" t="str">
            <v>CN</v>
          </cell>
          <cell r="AV375" t="str">
            <v>SPLITCONS</v>
          </cell>
          <cell r="AW375">
            <v>9002216</v>
          </cell>
          <cell r="AX375">
            <v>30</v>
          </cell>
          <cell r="AY375" t="str">
            <v>DLY</v>
          </cell>
          <cell r="AZ375" t="str">
            <v>N/A</v>
          </cell>
          <cell r="BA375">
            <v>0</v>
          </cell>
          <cell r="BB375">
            <v>0</v>
          </cell>
          <cell r="BC375">
            <v>0</v>
          </cell>
          <cell r="BF375" t="str">
            <v>POO</v>
          </cell>
          <cell r="BG375" t="str">
            <v>HLVR</v>
          </cell>
          <cell r="BH375" t="str">
            <v>NCM-W02</v>
          </cell>
        </row>
        <row r="376">
          <cell r="A376">
            <v>9002227</v>
          </cell>
          <cell r="B376">
            <v>1</v>
          </cell>
          <cell r="C376" t="str">
            <v>WMC</v>
          </cell>
          <cell r="D376" t="str">
            <v>PAY</v>
          </cell>
          <cell r="E376" t="str">
            <v>R</v>
          </cell>
          <cell r="F376" t="str">
            <v>NSW</v>
          </cell>
          <cell r="G376">
            <v>40003</v>
          </cell>
          <cell r="H376" t="str">
            <v>AFIG</v>
          </cell>
          <cell r="I376">
            <v>912</v>
          </cell>
          <cell r="J376" t="str">
            <v>WIZARD</v>
          </cell>
          <cell r="M376">
            <v>9002227</v>
          </cell>
          <cell r="N376">
            <v>38820</v>
          </cell>
          <cell r="O376">
            <v>3627</v>
          </cell>
          <cell r="P376" t="str">
            <v>HADDOW R J</v>
          </cell>
          <cell r="Q376">
            <v>228000</v>
          </cell>
          <cell r="R376">
            <v>0</v>
          </cell>
          <cell r="S376">
            <v>228000</v>
          </cell>
          <cell r="T376">
            <v>200</v>
          </cell>
          <cell r="U376" t="str">
            <v>Approved</v>
          </cell>
          <cell r="V376">
            <v>450</v>
          </cell>
          <cell r="W376" t="str">
            <v>Confirm Fees</v>
          </cell>
          <cell r="X376">
            <v>38847</v>
          </cell>
          <cell r="Y376">
            <v>7.3</v>
          </cell>
          <cell r="Z376">
            <v>0</v>
          </cell>
          <cell r="AA376">
            <v>0.49</v>
          </cell>
          <cell r="AB376">
            <v>7.79</v>
          </cell>
          <cell r="AC376">
            <v>1639.73</v>
          </cell>
          <cell r="AD376">
            <v>100</v>
          </cell>
          <cell r="AE376">
            <v>38848</v>
          </cell>
          <cell r="AI376">
            <v>0</v>
          </cell>
          <cell r="AJ376">
            <v>38879</v>
          </cell>
          <cell r="AM376">
            <v>106</v>
          </cell>
          <cell r="AN376">
            <v>5</v>
          </cell>
          <cell r="AO376">
            <v>11</v>
          </cell>
          <cell r="AP376">
            <v>8</v>
          </cell>
          <cell r="AQ376" t="str">
            <v>GADENS (WA)</v>
          </cell>
          <cell r="AR376" t="str">
            <v>WA</v>
          </cell>
          <cell r="AS376" t="str">
            <v>S</v>
          </cell>
          <cell r="AT376" t="str">
            <v>PL</v>
          </cell>
          <cell r="AU376" t="str">
            <v>IT</v>
          </cell>
          <cell r="AV376" t="str">
            <v>SPLITLOAN</v>
          </cell>
          <cell r="AW376" t="str">
            <v>-</v>
          </cell>
          <cell r="AX376">
            <v>30</v>
          </cell>
          <cell r="AY376" t="str">
            <v>DLY</v>
          </cell>
          <cell r="AZ376" t="str">
            <v>N/A</v>
          </cell>
          <cell r="BA376">
            <v>0</v>
          </cell>
          <cell r="BB376">
            <v>0</v>
          </cell>
          <cell r="BC376">
            <v>0</v>
          </cell>
          <cell r="BF376" t="str">
            <v>POO</v>
          </cell>
          <cell r="BG376" t="str">
            <v>HLVR</v>
          </cell>
          <cell r="BH376" t="str">
            <v>NCM-W02</v>
          </cell>
        </row>
        <row r="377">
          <cell r="A377">
            <v>9002286</v>
          </cell>
          <cell r="B377">
            <v>1</v>
          </cell>
          <cell r="C377" t="str">
            <v>WMC</v>
          </cell>
          <cell r="D377" t="str">
            <v>NLA</v>
          </cell>
          <cell r="E377" t="str">
            <v>R</v>
          </cell>
          <cell r="F377" t="str">
            <v>NSW</v>
          </cell>
          <cell r="G377">
            <v>40003</v>
          </cell>
          <cell r="H377" t="str">
            <v>AFIG</v>
          </cell>
          <cell r="I377">
            <v>912</v>
          </cell>
          <cell r="J377" t="str">
            <v>WIZARD</v>
          </cell>
          <cell r="M377">
            <v>9002286</v>
          </cell>
          <cell r="N377">
            <v>38820</v>
          </cell>
          <cell r="O377">
            <v>3724</v>
          </cell>
          <cell r="P377" t="str">
            <v>TUIPULOTU T F</v>
          </cell>
          <cell r="Q377">
            <v>752000</v>
          </cell>
          <cell r="R377">
            <v>0</v>
          </cell>
          <cell r="S377">
            <v>752000</v>
          </cell>
          <cell r="T377">
            <v>200</v>
          </cell>
          <cell r="U377" t="str">
            <v>Approved</v>
          </cell>
          <cell r="V377">
            <v>450</v>
          </cell>
          <cell r="W377" t="str">
            <v>Confirm Fees</v>
          </cell>
          <cell r="X377">
            <v>38825</v>
          </cell>
          <cell r="Y377">
            <v>7.3</v>
          </cell>
          <cell r="Z377">
            <v>1.25</v>
          </cell>
          <cell r="AA377">
            <v>0.8</v>
          </cell>
          <cell r="AB377">
            <v>9.1999999999999993</v>
          </cell>
          <cell r="AC377">
            <v>6159.29</v>
          </cell>
          <cell r="AD377">
            <v>90.06</v>
          </cell>
          <cell r="AE377">
            <v>38849</v>
          </cell>
          <cell r="AI377">
            <v>0</v>
          </cell>
          <cell r="AJ377">
            <v>38880</v>
          </cell>
          <cell r="AM377">
            <v>106</v>
          </cell>
          <cell r="AN377">
            <v>5</v>
          </cell>
          <cell r="AO377">
            <v>12</v>
          </cell>
          <cell r="AP377">
            <v>5</v>
          </cell>
          <cell r="AQ377" t="str">
            <v>GADENS    (VIC)</v>
          </cell>
          <cell r="AR377" t="str">
            <v>VIC</v>
          </cell>
          <cell r="AS377" t="str">
            <v>S</v>
          </cell>
          <cell r="AT377" t="str">
            <v>PL</v>
          </cell>
          <cell r="AU377" t="str">
            <v>IT</v>
          </cell>
          <cell r="AV377" t="str">
            <v>SPLITLOAN</v>
          </cell>
          <cell r="AW377" t="str">
            <v>-</v>
          </cell>
          <cell r="AX377">
            <v>30</v>
          </cell>
          <cell r="AY377" t="str">
            <v>DLY</v>
          </cell>
          <cell r="AZ377" t="str">
            <v>N/A</v>
          </cell>
          <cell r="BA377">
            <v>0</v>
          </cell>
          <cell r="BB377">
            <v>0</v>
          </cell>
          <cell r="BC377">
            <v>0</v>
          </cell>
          <cell r="BF377" t="str">
            <v>POO</v>
          </cell>
          <cell r="BG377" t="str">
            <v>Near Prime</v>
          </cell>
          <cell r="BH377" t="str">
            <v>NCM-W06</v>
          </cell>
        </row>
        <row r="378">
          <cell r="A378">
            <v>9002068</v>
          </cell>
          <cell r="B378">
            <v>1</v>
          </cell>
          <cell r="C378" t="str">
            <v>WMC</v>
          </cell>
          <cell r="D378" t="str">
            <v>HEA</v>
          </cell>
          <cell r="E378" t="str">
            <v>R</v>
          </cell>
          <cell r="F378" t="str">
            <v>NSW</v>
          </cell>
          <cell r="G378">
            <v>40003</v>
          </cell>
          <cell r="H378" t="str">
            <v>AFIG</v>
          </cell>
          <cell r="I378">
            <v>912</v>
          </cell>
          <cell r="J378" t="str">
            <v>WIZARD</v>
          </cell>
          <cell r="M378">
            <v>9002068</v>
          </cell>
          <cell r="N378">
            <v>38825</v>
          </cell>
          <cell r="O378">
            <v>3382</v>
          </cell>
          <cell r="P378" t="str">
            <v>JAROS A C</v>
          </cell>
          <cell r="Q378">
            <v>211000</v>
          </cell>
          <cell r="R378">
            <v>0</v>
          </cell>
          <cell r="S378">
            <v>211000</v>
          </cell>
          <cell r="T378">
            <v>300</v>
          </cell>
          <cell r="U378" t="str">
            <v>Committed</v>
          </cell>
          <cell r="V378">
            <v>100</v>
          </cell>
          <cell r="W378" t="str">
            <v>STL Notice Received</v>
          </cell>
          <cell r="X378">
            <v>38847</v>
          </cell>
          <cell r="Y378">
            <v>8.4499999999999993</v>
          </cell>
          <cell r="Z378">
            <v>0</v>
          </cell>
          <cell r="AA378">
            <v>0.49</v>
          </cell>
          <cell r="AB378">
            <v>8.94</v>
          </cell>
          <cell r="AC378">
            <v>1688.65</v>
          </cell>
          <cell r="AD378">
            <v>102.93</v>
          </cell>
          <cell r="AE378">
            <v>38848</v>
          </cell>
          <cell r="AI378">
            <v>0</v>
          </cell>
          <cell r="AJ378">
            <v>38879</v>
          </cell>
          <cell r="AM378">
            <v>106</v>
          </cell>
          <cell r="AN378">
            <v>5</v>
          </cell>
          <cell r="AO378">
            <v>11</v>
          </cell>
          <cell r="AP378">
            <v>1</v>
          </cell>
          <cell r="AQ378" t="str">
            <v>NLS</v>
          </cell>
          <cell r="AR378" t="str">
            <v>NSW</v>
          </cell>
          <cell r="AS378" t="str">
            <v>S</v>
          </cell>
          <cell r="AT378" t="str">
            <v>PL</v>
          </cell>
          <cell r="AU378" t="str">
            <v>IT</v>
          </cell>
          <cell r="AV378" t="str">
            <v>SPLITLOAN</v>
          </cell>
          <cell r="AW378">
            <v>9002068</v>
          </cell>
          <cell r="AX378">
            <v>30</v>
          </cell>
          <cell r="AY378" t="str">
            <v>DLY</v>
          </cell>
          <cell r="AZ378" t="str">
            <v>N/A</v>
          </cell>
          <cell r="BA378">
            <v>0</v>
          </cell>
          <cell r="BB378">
            <v>0</v>
          </cell>
          <cell r="BC378">
            <v>0</v>
          </cell>
          <cell r="BF378" t="str">
            <v>POO</v>
          </cell>
          <cell r="BG378" t="str">
            <v>HLVR</v>
          </cell>
          <cell r="BH378" t="str">
            <v>NCM-W02</v>
          </cell>
        </row>
        <row r="379">
          <cell r="A379">
            <v>9002188</v>
          </cell>
          <cell r="B379">
            <v>1</v>
          </cell>
          <cell r="D379" t="str">
            <v>PAY</v>
          </cell>
          <cell r="E379" t="str">
            <v>R</v>
          </cell>
          <cell r="F379" t="str">
            <v>NSW</v>
          </cell>
          <cell r="G379">
            <v>40003</v>
          </cell>
          <cell r="H379" t="str">
            <v>AFIG</v>
          </cell>
          <cell r="I379">
            <v>40014</v>
          </cell>
          <cell r="J379" t="str">
            <v>LIFESTYLE HL</v>
          </cell>
          <cell r="M379">
            <v>9002188</v>
          </cell>
          <cell r="N379">
            <v>38810</v>
          </cell>
          <cell r="O379">
            <v>3567</v>
          </cell>
          <cell r="P379" t="str">
            <v>OAKEY B R</v>
          </cell>
          <cell r="Q379">
            <v>189000</v>
          </cell>
          <cell r="R379">
            <v>0</v>
          </cell>
          <cell r="S379">
            <v>189000</v>
          </cell>
          <cell r="T379">
            <v>300</v>
          </cell>
          <cell r="U379" t="str">
            <v>Committed</v>
          </cell>
          <cell r="V379">
            <v>100</v>
          </cell>
          <cell r="W379" t="str">
            <v>STL Notice Received</v>
          </cell>
          <cell r="X379">
            <v>38847</v>
          </cell>
          <cell r="Y379">
            <v>7.55</v>
          </cell>
          <cell r="Z379">
            <v>0</v>
          </cell>
          <cell r="AA379">
            <v>0.44</v>
          </cell>
          <cell r="AB379">
            <v>7.99</v>
          </cell>
          <cell r="AC379">
            <v>1385.5</v>
          </cell>
          <cell r="AD379">
            <v>100</v>
          </cell>
          <cell r="AE379">
            <v>38848</v>
          </cell>
          <cell r="AI379">
            <v>0</v>
          </cell>
          <cell r="AJ379">
            <v>38879</v>
          </cell>
          <cell r="AM379">
            <v>106</v>
          </cell>
          <cell r="AN379">
            <v>5</v>
          </cell>
          <cell r="AO379">
            <v>11</v>
          </cell>
          <cell r="AP379">
            <v>3</v>
          </cell>
          <cell r="AQ379" t="str">
            <v>GADENS    (NSW)</v>
          </cell>
          <cell r="AR379" t="str">
            <v>NSW</v>
          </cell>
          <cell r="AS379" t="str">
            <v>S</v>
          </cell>
          <cell r="AT379" t="str">
            <v>PL</v>
          </cell>
          <cell r="AU379" t="str">
            <v>IT</v>
          </cell>
          <cell r="AV379" t="str">
            <v>SPLITLOAN</v>
          </cell>
          <cell r="AW379" t="str">
            <v>-</v>
          </cell>
          <cell r="AX379">
            <v>30</v>
          </cell>
          <cell r="AY379" t="str">
            <v>DLY</v>
          </cell>
          <cell r="AZ379" t="str">
            <v>N/A</v>
          </cell>
          <cell r="BA379">
            <v>0</v>
          </cell>
          <cell r="BB379">
            <v>0</v>
          </cell>
          <cell r="BC379">
            <v>0</v>
          </cell>
          <cell r="BF379" t="str">
            <v>POO</v>
          </cell>
          <cell r="BG379" t="str">
            <v>HLVR</v>
          </cell>
          <cell r="BH379" t="str">
            <v>NCM-W02</v>
          </cell>
        </row>
        <row r="380">
          <cell r="A380">
            <v>9002257</v>
          </cell>
          <cell r="B380">
            <v>1</v>
          </cell>
          <cell r="D380" t="str">
            <v>NLA</v>
          </cell>
          <cell r="E380" t="str">
            <v>W</v>
          </cell>
          <cell r="F380" t="str">
            <v>QLD</v>
          </cell>
          <cell r="G380">
            <v>40000</v>
          </cell>
          <cell r="H380" t="str">
            <v>MOBIUS</v>
          </cell>
          <cell r="I380">
            <v>40065</v>
          </cell>
          <cell r="J380" t="str">
            <v>PIONEER</v>
          </cell>
          <cell r="M380">
            <v>9002257</v>
          </cell>
          <cell r="O380">
            <v>3673</v>
          </cell>
          <cell r="P380" t="str">
            <v>JOSEPH S J</v>
          </cell>
          <cell r="Q380">
            <v>185250</v>
          </cell>
          <cell r="R380">
            <v>0</v>
          </cell>
          <cell r="S380">
            <v>185250</v>
          </cell>
          <cell r="T380">
            <v>300</v>
          </cell>
          <cell r="U380" t="str">
            <v>Committed</v>
          </cell>
          <cell r="V380">
            <v>100</v>
          </cell>
          <cell r="W380" t="str">
            <v>STL Notice Received</v>
          </cell>
          <cell r="X380">
            <v>38847</v>
          </cell>
          <cell r="Y380">
            <v>5.84</v>
          </cell>
          <cell r="Z380">
            <v>1.25</v>
          </cell>
          <cell r="AA380">
            <v>1.9</v>
          </cell>
          <cell r="AB380">
            <v>8.99</v>
          </cell>
          <cell r="AC380">
            <v>1489.23</v>
          </cell>
          <cell r="AD380">
            <v>95</v>
          </cell>
          <cell r="AE380">
            <v>38848</v>
          </cell>
          <cell r="AI380">
            <v>0</v>
          </cell>
          <cell r="AJ380">
            <v>38879</v>
          </cell>
          <cell r="AM380">
            <v>106</v>
          </cell>
          <cell r="AN380">
            <v>5</v>
          </cell>
          <cell r="AO380">
            <v>11</v>
          </cell>
          <cell r="AP380">
            <v>4</v>
          </cell>
          <cell r="AQ380" t="str">
            <v>MACGILLIV (QLD)</v>
          </cell>
          <cell r="AR380" t="str">
            <v>QLD</v>
          </cell>
          <cell r="AS380" t="str">
            <v>S</v>
          </cell>
          <cell r="AT380" t="str">
            <v>PL</v>
          </cell>
          <cell r="AU380" t="str">
            <v>IT</v>
          </cell>
          <cell r="AV380" t="str">
            <v>SPLITLOAN</v>
          </cell>
          <cell r="AW380" t="str">
            <v>-</v>
          </cell>
          <cell r="AX380">
            <v>30</v>
          </cell>
          <cell r="AY380" t="str">
            <v>DLY</v>
          </cell>
          <cell r="AZ380" t="str">
            <v>N/A</v>
          </cell>
          <cell r="BA380">
            <v>0</v>
          </cell>
          <cell r="BB380">
            <v>0</v>
          </cell>
          <cell r="BC380">
            <v>0</v>
          </cell>
          <cell r="BF380" t="str">
            <v>POO</v>
          </cell>
          <cell r="BG380" t="str">
            <v>Near Prime</v>
          </cell>
          <cell r="BH380" t="str">
            <v>NCM-W06</v>
          </cell>
        </row>
        <row r="381">
          <cell r="A381">
            <v>9002260</v>
          </cell>
          <cell r="B381">
            <v>1</v>
          </cell>
          <cell r="D381" t="str">
            <v>NLA</v>
          </cell>
          <cell r="E381" t="str">
            <v>W</v>
          </cell>
          <cell r="F381" t="str">
            <v>QLD</v>
          </cell>
          <cell r="G381">
            <v>40000</v>
          </cell>
          <cell r="H381" t="str">
            <v>MOBIUS</v>
          </cell>
          <cell r="I381">
            <v>40065</v>
          </cell>
          <cell r="J381" t="str">
            <v>PIONEER</v>
          </cell>
          <cell r="M381">
            <v>9002260</v>
          </cell>
          <cell r="O381">
            <v>3678</v>
          </cell>
          <cell r="P381" t="str">
            <v>HASABALLAH J S</v>
          </cell>
          <cell r="Q381">
            <v>389000</v>
          </cell>
          <cell r="R381">
            <v>0</v>
          </cell>
          <cell r="S381">
            <v>389000</v>
          </cell>
          <cell r="T381">
            <v>300</v>
          </cell>
          <cell r="U381" t="str">
            <v>Committed</v>
          </cell>
          <cell r="V381">
            <v>100</v>
          </cell>
          <cell r="W381" t="str">
            <v>STL Notice Received</v>
          </cell>
          <cell r="X381">
            <v>38847</v>
          </cell>
          <cell r="Y381">
            <v>5.84</v>
          </cell>
          <cell r="Z381">
            <v>1.25</v>
          </cell>
          <cell r="AA381">
            <v>1.9</v>
          </cell>
          <cell r="AB381">
            <v>8.99</v>
          </cell>
          <cell r="AC381">
            <v>2914.26</v>
          </cell>
          <cell r="AD381">
            <v>94.88</v>
          </cell>
          <cell r="AE381">
            <v>38848</v>
          </cell>
          <cell r="AI381">
            <v>0</v>
          </cell>
          <cell r="AJ381">
            <v>38879</v>
          </cell>
          <cell r="AM381">
            <v>106</v>
          </cell>
          <cell r="AN381">
            <v>5</v>
          </cell>
          <cell r="AO381">
            <v>11</v>
          </cell>
          <cell r="AP381">
            <v>4</v>
          </cell>
          <cell r="AQ381" t="str">
            <v>MACGILLIV (QLD)</v>
          </cell>
          <cell r="AR381" t="str">
            <v>QLD</v>
          </cell>
          <cell r="AS381" t="str">
            <v>S</v>
          </cell>
          <cell r="AT381" t="str">
            <v>PL</v>
          </cell>
          <cell r="AU381" t="str">
            <v>IT</v>
          </cell>
          <cell r="AV381" t="str">
            <v>SPLITLOAN</v>
          </cell>
          <cell r="AW381" t="str">
            <v>-</v>
          </cell>
          <cell r="AX381">
            <v>30</v>
          </cell>
          <cell r="AY381" t="str">
            <v>DLY</v>
          </cell>
          <cell r="AZ381" t="str">
            <v>N/A</v>
          </cell>
          <cell r="BA381">
            <v>0</v>
          </cell>
          <cell r="BB381">
            <v>0</v>
          </cell>
          <cell r="BC381">
            <v>0</v>
          </cell>
          <cell r="BF381" t="str">
            <v>RIP</v>
          </cell>
          <cell r="BG381" t="str">
            <v>Near Prime</v>
          </cell>
          <cell r="BH381" t="str">
            <v>NCM-W06</v>
          </cell>
        </row>
        <row r="382">
          <cell r="A382">
            <v>9002300</v>
          </cell>
          <cell r="B382">
            <v>1</v>
          </cell>
          <cell r="C382" t="str">
            <v>WMC</v>
          </cell>
          <cell r="D382" t="str">
            <v>PAY</v>
          </cell>
          <cell r="E382" t="str">
            <v>R</v>
          </cell>
          <cell r="F382" t="str">
            <v>NSW</v>
          </cell>
          <cell r="G382">
            <v>40003</v>
          </cell>
          <cell r="H382" t="str">
            <v>AFIG</v>
          </cell>
          <cell r="I382">
            <v>912</v>
          </cell>
          <cell r="J382" t="str">
            <v>WIZARD</v>
          </cell>
          <cell r="M382">
            <v>9002300</v>
          </cell>
          <cell r="N382">
            <v>38833</v>
          </cell>
          <cell r="O382">
            <v>3754</v>
          </cell>
          <cell r="P382" t="str">
            <v>SEYMOUR L J</v>
          </cell>
          <cell r="Q382">
            <v>298000</v>
          </cell>
          <cell r="R382">
            <v>0</v>
          </cell>
          <cell r="S382">
            <v>298000</v>
          </cell>
          <cell r="T382">
            <v>300</v>
          </cell>
          <cell r="U382" t="str">
            <v>Committed</v>
          </cell>
          <cell r="V382">
            <v>100</v>
          </cell>
          <cell r="W382" t="str">
            <v>STL Notice Received</v>
          </cell>
          <cell r="X382">
            <v>38847</v>
          </cell>
          <cell r="Y382">
            <v>7.3</v>
          </cell>
          <cell r="Z382">
            <v>0</v>
          </cell>
          <cell r="AA382">
            <v>0.49</v>
          </cell>
          <cell r="AB382">
            <v>7.79</v>
          </cell>
          <cell r="AC382">
            <v>2143.15</v>
          </cell>
          <cell r="AD382">
            <v>100</v>
          </cell>
          <cell r="AE382">
            <v>38848</v>
          </cell>
          <cell r="AI382">
            <v>0</v>
          </cell>
          <cell r="AJ382">
            <v>38879</v>
          </cell>
          <cell r="AM382">
            <v>106</v>
          </cell>
          <cell r="AN382">
            <v>5</v>
          </cell>
          <cell r="AO382">
            <v>11</v>
          </cell>
          <cell r="AP382">
            <v>10</v>
          </cell>
          <cell r="AQ382" t="str">
            <v>GADENS (QLD)</v>
          </cell>
          <cell r="AR382" t="str">
            <v>QLD</v>
          </cell>
          <cell r="AS382" t="str">
            <v>S</v>
          </cell>
          <cell r="AT382" t="str">
            <v>PL</v>
          </cell>
          <cell r="AU382" t="str">
            <v>IT</v>
          </cell>
          <cell r="AV382" t="str">
            <v>SPLITLOAN</v>
          </cell>
          <cell r="AW382" t="str">
            <v>-</v>
          </cell>
          <cell r="AX382">
            <v>30</v>
          </cell>
          <cell r="AY382" t="str">
            <v>DLY</v>
          </cell>
          <cell r="AZ382" t="str">
            <v>N/A</v>
          </cell>
          <cell r="BA382">
            <v>0</v>
          </cell>
          <cell r="BB382">
            <v>0</v>
          </cell>
          <cell r="BC382">
            <v>0</v>
          </cell>
          <cell r="BF382" t="str">
            <v>POO</v>
          </cell>
          <cell r="BG382" t="str">
            <v>HLVR</v>
          </cell>
          <cell r="BH382" t="str">
            <v>NCM-W02</v>
          </cell>
        </row>
        <row r="383">
          <cell r="A383">
            <v>9002338</v>
          </cell>
          <cell r="B383">
            <v>1</v>
          </cell>
          <cell r="D383" t="str">
            <v>NLA</v>
          </cell>
          <cell r="E383" t="str">
            <v>W</v>
          </cell>
          <cell r="F383" t="str">
            <v>NSW</v>
          </cell>
          <cell r="G383">
            <v>40000</v>
          </cell>
          <cell r="H383" t="str">
            <v>MOBIUS</v>
          </cell>
          <cell r="I383">
            <v>40055</v>
          </cell>
          <cell r="J383" t="str">
            <v>AUSTMORTGAGE</v>
          </cell>
          <cell r="M383">
            <v>9002338</v>
          </cell>
          <cell r="O383">
            <v>3807</v>
          </cell>
          <cell r="P383" t="str">
            <v>SKILLEN G</v>
          </cell>
          <cell r="Q383">
            <v>551000</v>
          </cell>
          <cell r="R383">
            <v>0</v>
          </cell>
          <cell r="S383">
            <v>551000</v>
          </cell>
          <cell r="T383">
            <v>300</v>
          </cell>
          <cell r="U383" t="str">
            <v>Committed</v>
          </cell>
          <cell r="V383">
            <v>100</v>
          </cell>
          <cell r="W383" t="str">
            <v>STL Notice Received</v>
          </cell>
          <cell r="X383">
            <v>38847</v>
          </cell>
          <cell r="Y383">
            <v>5.84</v>
          </cell>
          <cell r="Z383">
            <v>1.25</v>
          </cell>
          <cell r="AA383">
            <v>1.86</v>
          </cell>
          <cell r="AB383">
            <v>8.9499999999999993</v>
          </cell>
          <cell r="AC383">
            <v>4939.79</v>
          </cell>
          <cell r="AD383">
            <v>95</v>
          </cell>
          <cell r="AE383">
            <v>38848</v>
          </cell>
          <cell r="AI383">
            <v>0</v>
          </cell>
          <cell r="AJ383">
            <v>38879</v>
          </cell>
          <cell r="AM383">
            <v>106</v>
          </cell>
          <cell r="AN383">
            <v>5</v>
          </cell>
          <cell r="AO383">
            <v>11</v>
          </cell>
          <cell r="AP383">
            <v>10</v>
          </cell>
          <cell r="AQ383" t="str">
            <v>GADENS (QLD)</v>
          </cell>
          <cell r="AR383" t="str">
            <v>QLD</v>
          </cell>
          <cell r="AS383" t="str">
            <v>S</v>
          </cell>
          <cell r="AT383" t="str">
            <v>PL</v>
          </cell>
          <cell r="AU383" t="str">
            <v>IT</v>
          </cell>
          <cell r="AV383" t="str">
            <v>SPLITLOAN</v>
          </cell>
          <cell r="AW383" t="str">
            <v>-</v>
          </cell>
          <cell r="AX383">
            <v>20</v>
          </cell>
          <cell r="AY383" t="str">
            <v>DLY</v>
          </cell>
          <cell r="AZ383" t="str">
            <v>N/A</v>
          </cell>
          <cell r="BA383">
            <v>0</v>
          </cell>
          <cell r="BB383">
            <v>0</v>
          </cell>
          <cell r="BC383">
            <v>0</v>
          </cell>
          <cell r="BF383" t="str">
            <v>PIP</v>
          </cell>
          <cell r="BG383" t="str">
            <v>Near Prime</v>
          </cell>
          <cell r="BH383" t="str">
            <v>NCM-W06</v>
          </cell>
        </row>
        <row r="384">
          <cell r="A384">
            <v>9002358</v>
          </cell>
          <cell r="B384">
            <v>1</v>
          </cell>
          <cell r="D384" t="str">
            <v>ELO</v>
          </cell>
          <cell r="E384" t="str">
            <v>W</v>
          </cell>
          <cell r="F384" t="str">
            <v>NSW</v>
          </cell>
          <cell r="G384">
            <v>40000</v>
          </cell>
          <cell r="H384" t="str">
            <v>MOBIUS</v>
          </cell>
          <cell r="I384">
            <v>49000</v>
          </cell>
          <cell r="J384" t="str">
            <v>LAWTEAL</v>
          </cell>
          <cell r="M384">
            <v>9002358</v>
          </cell>
          <cell r="O384">
            <v>3836</v>
          </cell>
          <cell r="P384" t="str">
            <v>RANGER S L</v>
          </cell>
          <cell r="Q384">
            <v>747000</v>
          </cell>
          <cell r="R384">
            <v>0</v>
          </cell>
          <cell r="S384">
            <v>747000</v>
          </cell>
          <cell r="T384">
            <v>300</v>
          </cell>
          <cell r="U384" t="str">
            <v>Committed</v>
          </cell>
          <cell r="V384">
            <v>100</v>
          </cell>
          <cell r="W384" t="str">
            <v>STL Notice Received</v>
          </cell>
          <cell r="X384">
            <v>38847</v>
          </cell>
          <cell r="Y384">
            <v>8.25</v>
          </cell>
          <cell r="Z384">
            <v>0</v>
          </cell>
          <cell r="AA384">
            <v>1.5</v>
          </cell>
          <cell r="AB384">
            <v>9.75</v>
          </cell>
          <cell r="AC384">
            <v>6069.38</v>
          </cell>
          <cell r="AD384">
            <v>64.959999999999994</v>
          </cell>
          <cell r="AE384">
            <v>38848</v>
          </cell>
          <cell r="AI384">
            <v>0</v>
          </cell>
          <cell r="AJ384">
            <v>38879</v>
          </cell>
          <cell r="AM384">
            <v>106</v>
          </cell>
          <cell r="AN384">
            <v>5</v>
          </cell>
          <cell r="AO384">
            <v>11</v>
          </cell>
          <cell r="AP384">
            <v>7</v>
          </cell>
          <cell r="AQ384" t="str">
            <v>KREMNIZER &amp; CO</v>
          </cell>
          <cell r="AR384" t="str">
            <v>NSW</v>
          </cell>
          <cell r="AS384" t="str">
            <v>S</v>
          </cell>
          <cell r="AT384" t="str">
            <v>PL</v>
          </cell>
          <cell r="AU384" t="str">
            <v>IT</v>
          </cell>
          <cell r="AV384" t="str">
            <v>SPLITLOAN</v>
          </cell>
          <cell r="AW384" t="str">
            <v>-</v>
          </cell>
          <cell r="AX384">
            <v>1</v>
          </cell>
          <cell r="AY384" t="str">
            <v>DLY</v>
          </cell>
          <cell r="AZ384" t="str">
            <v>N/A</v>
          </cell>
          <cell r="BA384">
            <v>0</v>
          </cell>
          <cell r="BB384">
            <v>0</v>
          </cell>
          <cell r="BC384">
            <v>0</v>
          </cell>
          <cell r="BF384" t="str">
            <v>BIP</v>
          </cell>
          <cell r="BG384" t="str">
            <v>Lawteal Equity Loan</v>
          </cell>
          <cell r="BH384" t="str">
            <v>NCM-W05</v>
          </cell>
        </row>
        <row r="385">
          <cell r="A385">
            <v>9002294</v>
          </cell>
          <cell r="B385">
            <v>1</v>
          </cell>
          <cell r="D385" t="str">
            <v>ELO</v>
          </cell>
          <cell r="E385" t="str">
            <v>W</v>
          </cell>
          <cell r="F385" t="str">
            <v>NSW</v>
          </cell>
          <cell r="G385">
            <v>40000</v>
          </cell>
          <cell r="H385" t="str">
            <v>MOBIUS</v>
          </cell>
          <cell r="I385">
            <v>49000</v>
          </cell>
          <cell r="J385" t="str">
            <v>LAWTEAL</v>
          </cell>
          <cell r="M385">
            <v>9002294</v>
          </cell>
          <cell r="O385">
            <v>3740</v>
          </cell>
          <cell r="P385" t="str">
            <v>RUSH T J</v>
          </cell>
          <cell r="Q385">
            <v>140000</v>
          </cell>
          <cell r="R385">
            <v>0</v>
          </cell>
          <cell r="S385">
            <v>140000</v>
          </cell>
          <cell r="T385">
            <v>300</v>
          </cell>
          <cell r="U385" t="str">
            <v>Committed</v>
          </cell>
          <cell r="V385">
            <v>950</v>
          </cell>
          <cell r="W385" t="str">
            <v>Settlmnt In Progress</v>
          </cell>
          <cell r="X385">
            <v>38840</v>
          </cell>
          <cell r="Y385">
            <v>8</v>
          </cell>
          <cell r="Z385">
            <v>0</v>
          </cell>
          <cell r="AA385">
            <v>0.75</v>
          </cell>
          <cell r="AB385">
            <v>8.75</v>
          </cell>
          <cell r="AC385">
            <v>1020.83</v>
          </cell>
          <cell r="AD385">
            <v>70</v>
          </cell>
          <cell r="AE385">
            <v>38840</v>
          </cell>
          <cell r="AI385">
            <v>0</v>
          </cell>
          <cell r="AJ385">
            <v>38871</v>
          </cell>
          <cell r="AM385">
            <v>106</v>
          </cell>
          <cell r="AN385">
            <v>5</v>
          </cell>
          <cell r="AO385">
            <v>3</v>
          </cell>
          <cell r="AP385">
            <v>7</v>
          </cell>
          <cell r="AQ385" t="str">
            <v>KREMNIZER &amp; CO</v>
          </cell>
          <cell r="AR385" t="str">
            <v>NSW</v>
          </cell>
          <cell r="AS385" t="str">
            <v>S</v>
          </cell>
          <cell r="AT385" t="str">
            <v>PL</v>
          </cell>
          <cell r="AU385" t="str">
            <v>IT</v>
          </cell>
          <cell r="AV385" t="str">
            <v>SPLITLOAN</v>
          </cell>
          <cell r="AW385" t="str">
            <v>-</v>
          </cell>
          <cell r="AX385">
            <v>1</v>
          </cell>
          <cell r="AY385" t="str">
            <v>DLY</v>
          </cell>
          <cell r="AZ385" t="str">
            <v>N/A</v>
          </cell>
          <cell r="BA385">
            <v>0</v>
          </cell>
          <cell r="BB385">
            <v>0</v>
          </cell>
          <cell r="BC385">
            <v>0</v>
          </cell>
          <cell r="BF385" t="str">
            <v>BIP</v>
          </cell>
          <cell r="BG385" t="str">
            <v>Lawteal Equity Loan</v>
          </cell>
          <cell r="BH385" t="str">
            <v>NCM-W05</v>
          </cell>
        </row>
        <row r="386">
          <cell r="A386">
            <v>9002246</v>
          </cell>
          <cell r="B386">
            <v>1</v>
          </cell>
          <cell r="D386" t="str">
            <v>ELO</v>
          </cell>
          <cell r="E386" t="str">
            <v>W</v>
          </cell>
          <cell r="F386" t="str">
            <v>NSW</v>
          </cell>
          <cell r="G386">
            <v>40000</v>
          </cell>
          <cell r="H386" t="str">
            <v>MOBIUS</v>
          </cell>
          <cell r="I386">
            <v>49000</v>
          </cell>
          <cell r="J386" t="str">
            <v>LAWTEAL</v>
          </cell>
          <cell r="M386">
            <v>9002246</v>
          </cell>
          <cell r="O386">
            <v>3654</v>
          </cell>
          <cell r="P386" t="str">
            <v>FARMER R D</v>
          </cell>
          <cell r="Q386">
            <v>150000</v>
          </cell>
          <cell r="R386">
            <v>0</v>
          </cell>
          <cell r="S386">
            <v>150000</v>
          </cell>
          <cell r="T386">
            <v>300</v>
          </cell>
          <cell r="U386" t="str">
            <v>Committed</v>
          </cell>
          <cell r="V386">
            <v>950</v>
          </cell>
          <cell r="W386" t="str">
            <v>Settlmnt In Progress</v>
          </cell>
          <cell r="X386">
            <v>38841</v>
          </cell>
          <cell r="Y386">
            <v>8</v>
          </cell>
          <cell r="Z386">
            <v>0</v>
          </cell>
          <cell r="AA386">
            <v>1.5</v>
          </cell>
          <cell r="AB386">
            <v>9.5</v>
          </cell>
          <cell r="AC386">
            <v>1187.5</v>
          </cell>
          <cell r="AD386">
            <v>50</v>
          </cell>
          <cell r="AE386">
            <v>38841</v>
          </cell>
          <cell r="AI386">
            <v>0</v>
          </cell>
          <cell r="AJ386">
            <v>38872</v>
          </cell>
          <cell r="AM386">
            <v>106</v>
          </cell>
          <cell r="AN386">
            <v>5</v>
          </cell>
          <cell r="AO386">
            <v>4</v>
          </cell>
          <cell r="AP386">
            <v>7</v>
          </cell>
          <cell r="AQ386" t="str">
            <v>KREMNIZER &amp; CO</v>
          </cell>
          <cell r="AR386" t="str">
            <v>NSW</v>
          </cell>
          <cell r="AS386" t="str">
            <v>S</v>
          </cell>
          <cell r="AT386" t="str">
            <v>PL</v>
          </cell>
          <cell r="AU386" t="str">
            <v>IT</v>
          </cell>
          <cell r="AV386" t="str">
            <v>SPLITLOAN</v>
          </cell>
          <cell r="AW386" t="str">
            <v>-</v>
          </cell>
          <cell r="AX386">
            <v>2</v>
          </cell>
          <cell r="AY386" t="str">
            <v>DLY</v>
          </cell>
          <cell r="AZ386" t="str">
            <v>N/A</v>
          </cell>
          <cell r="BA386">
            <v>0</v>
          </cell>
          <cell r="BB386">
            <v>0</v>
          </cell>
          <cell r="BC386">
            <v>0</v>
          </cell>
          <cell r="BF386" t="str">
            <v>BIP</v>
          </cell>
          <cell r="BG386" t="str">
            <v>Lawteal Equity Loan</v>
          </cell>
          <cell r="BH386" t="str">
            <v>NCM-W05</v>
          </cell>
        </row>
        <row r="387">
          <cell r="A387">
            <v>9002327</v>
          </cell>
          <cell r="B387">
            <v>1</v>
          </cell>
          <cell r="D387" t="str">
            <v>ELO</v>
          </cell>
          <cell r="E387" t="str">
            <v>W</v>
          </cell>
          <cell r="F387" t="str">
            <v>NSW</v>
          </cell>
          <cell r="G387">
            <v>40000</v>
          </cell>
          <cell r="H387" t="str">
            <v>MOBIUS</v>
          </cell>
          <cell r="I387">
            <v>49000</v>
          </cell>
          <cell r="J387" t="str">
            <v>LAWTEAL</v>
          </cell>
          <cell r="M387">
            <v>9002327</v>
          </cell>
          <cell r="O387">
            <v>3792</v>
          </cell>
          <cell r="P387" t="str">
            <v>MERILLO J</v>
          </cell>
          <cell r="Q387">
            <v>715000</v>
          </cell>
          <cell r="R387">
            <v>0</v>
          </cell>
          <cell r="S387">
            <v>715000</v>
          </cell>
          <cell r="T387">
            <v>300</v>
          </cell>
          <cell r="U387" t="str">
            <v>Committed</v>
          </cell>
          <cell r="V387">
            <v>950</v>
          </cell>
          <cell r="W387" t="str">
            <v>Settlmnt In Progress</v>
          </cell>
          <cell r="X387">
            <v>38841</v>
          </cell>
          <cell r="Y387">
            <v>8</v>
          </cell>
          <cell r="Z387">
            <v>0</v>
          </cell>
          <cell r="AA387">
            <v>1.25</v>
          </cell>
          <cell r="AB387">
            <v>9.25</v>
          </cell>
          <cell r="AC387">
            <v>5511.46</v>
          </cell>
          <cell r="AD387">
            <v>65</v>
          </cell>
          <cell r="AE387">
            <v>38841</v>
          </cell>
          <cell r="AI387">
            <v>0</v>
          </cell>
          <cell r="AJ387">
            <v>38872</v>
          </cell>
          <cell r="AM387">
            <v>106</v>
          </cell>
          <cell r="AN387">
            <v>5</v>
          </cell>
          <cell r="AO387">
            <v>4</v>
          </cell>
          <cell r="AP387">
            <v>7</v>
          </cell>
          <cell r="AQ387" t="str">
            <v>KREMNIZER &amp; CO</v>
          </cell>
          <cell r="AR387" t="str">
            <v>NSW</v>
          </cell>
          <cell r="AS387" t="str">
            <v>S</v>
          </cell>
          <cell r="AT387" t="str">
            <v>PL</v>
          </cell>
          <cell r="AU387" t="str">
            <v>IT</v>
          </cell>
          <cell r="AV387" t="str">
            <v>SPLITLOAN</v>
          </cell>
          <cell r="AW387" t="str">
            <v>-</v>
          </cell>
          <cell r="AX387">
            <v>1</v>
          </cell>
          <cell r="AY387" t="str">
            <v>DLY</v>
          </cell>
          <cell r="AZ387" t="str">
            <v>N/A</v>
          </cell>
          <cell r="BA387">
            <v>0</v>
          </cell>
          <cell r="BB387">
            <v>0</v>
          </cell>
          <cell r="BC387">
            <v>0</v>
          </cell>
          <cell r="BF387" t="str">
            <v>BIP</v>
          </cell>
          <cell r="BG387" t="str">
            <v>Lawteal Equity Loan</v>
          </cell>
          <cell r="BH387" t="str">
            <v>NCM-W05</v>
          </cell>
        </row>
        <row r="388">
          <cell r="A388">
            <v>9002274</v>
          </cell>
          <cell r="B388">
            <v>1</v>
          </cell>
          <cell r="D388" t="str">
            <v>ELO</v>
          </cell>
          <cell r="E388" t="str">
            <v>W</v>
          </cell>
          <cell r="F388" t="str">
            <v>NSW</v>
          </cell>
          <cell r="G388">
            <v>40000</v>
          </cell>
          <cell r="H388" t="str">
            <v>MOBIUS</v>
          </cell>
          <cell r="I388">
            <v>49000</v>
          </cell>
          <cell r="J388" t="str">
            <v>LAWTEAL</v>
          </cell>
          <cell r="M388">
            <v>9002274</v>
          </cell>
          <cell r="O388">
            <v>3701</v>
          </cell>
          <cell r="P388" t="str">
            <v>VUSONICEVA T</v>
          </cell>
          <cell r="Q388">
            <v>269000</v>
          </cell>
          <cell r="R388">
            <v>0</v>
          </cell>
          <cell r="S388">
            <v>269000</v>
          </cell>
          <cell r="T388">
            <v>300</v>
          </cell>
          <cell r="U388" t="str">
            <v>Committed</v>
          </cell>
          <cell r="V388">
            <v>950</v>
          </cell>
          <cell r="W388" t="str">
            <v>Settlmnt In Progress</v>
          </cell>
          <cell r="X388">
            <v>38842</v>
          </cell>
          <cell r="Y388">
            <v>8</v>
          </cell>
          <cell r="Z388">
            <v>0</v>
          </cell>
          <cell r="AA388">
            <v>0.75</v>
          </cell>
          <cell r="AB388">
            <v>8.75</v>
          </cell>
          <cell r="AC388">
            <v>1961.46</v>
          </cell>
          <cell r="AD388">
            <v>64.819999999999993</v>
          </cell>
          <cell r="AE388">
            <v>38842</v>
          </cell>
          <cell r="AI388">
            <v>0</v>
          </cell>
          <cell r="AJ388">
            <v>38873</v>
          </cell>
          <cell r="AM388">
            <v>106</v>
          </cell>
          <cell r="AN388">
            <v>5</v>
          </cell>
          <cell r="AO388">
            <v>5</v>
          </cell>
          <cell r="AP388">
            <v>7</v>
          </cell>
          <cell r="AQ388" t="str">
            <v>KREMNIZER &amp; CO</v>
          </cell>
          <cell r="AR388" t="str">
            <v>NSW</v>
          </cell>
          <cell r="AS388" t="str">
            <v>S</v>
          </cell>
          <cell r="AT388" t="str">
            <v>PL</v>
          </cell>
          <cell r="AU388" t="str">
            <v>IT</v>
          </cell>
          <cell r="AV388" t="str">
            <v>SPLITLOAN</v>
          </cell>
          <cell r="AW388" t="str">
            <v>-</v>
          </cell>
          <cell r="AX388">
            <v>1</v>
          </cell>
          <cell r="AY388" t="str">
            <v>DLY</v>
          </cell>
          <cell r="AZ388" t="str">
            <v>N/A</v>
          </cell>
          <cell r="BA388">
            <v>0</v>
          </cell>
          <cell r="BB388">
            <v>0</v>
          </cell>
          <cell r="BC388">
            <v>0</v>
          </cell>
          <cell r="BF388" t="str">
            <v>BIP</v>
          </cell>
          <cell r="BG388" t="str">
            <v>Lawteal Equity Loan</v>
          </cell>
          <cell r="BH388" t="str">
            <v>NCM-W05</v>
          </cell>
        </row>
        <row r="389">
          <cell r="A389">
            <v>9001785</v>
          </cell>
          <cell r="B389">
            <v>1</v>
          </cell>
          <cell r="D389" t="str">
            <v>NLA</v>
          </cell>
          <cell r="E389" t="str">
            <v>R</v>
          </cell>
          <cell r="F389" t="str">
            <v>QLD</v>
          </cell>
          <cell r="G389">
            <v>40003</v>
          </cell>
          <cell r="H389" t="str">
            <v>AFIG</v>
          </cell>
          <cell r="I389">
            <v>40084</v>
          </cell>
          <cell r="J389" t="str">
            <v>BARNES H/L</v>
          </cell>
          <cell r="M389">
            <v>9001785</v>
          </cell>
          <cell r="N389">
            <v>38827</v>
          </cell>
          <cell r="O389">
            <v>2917</v>
          </cell>
          <cell r="P389" t="str">
            <v>RUSTICHELLI S P</v>
          </cell>
          <cell r="Q389">
            <v>223250</v>
          </cell>
          <cell r="R389">
            <v>0</v>
          </cell>
          <cell r="S389">
            <v>223250</v>
          </cell>
          <cell r="T389">
            <v>300</v>
          </cell>
          <cell r="U389" t="str">
            <v>Committed</v>
          </cell>
          <cell r="V389">
            <v>950</v>
          </cell>
          <cell r="W389" t="str">
            <v>Settlmnt In Progress</v>
          </cell>
          <cell r="X389">
            <v>38845</v>
          </cell>
          <cell r="Y389">
            <v>7.3</v>
          </cell>
          <cell r="Z389">
            <v>1.25</v>
          </cell>
          <cell r="AA389">
            <v>0.9</v>
          </cell>
          <cell r="AB389">
            <v>9.4499999999999993</v>
          </cell>
          <cell r="AC389">
            <v>2073.6999999999998</v>
          </cell>
          <cell r="AD389">
            <v>95</v>
          </cell>
          <cell r="AE389">
            <v>38845</v>
          </cell>
          <cell r="AI389">
            <v>0</v>
          </cell>
          <cell r="AJ389">
            <v>38876</v>
          </cell>
          <cell r="AM389">
            <v>106</v>
          </cell>
          <cell r="AN389">
            <v>5</v>
          </cell>
          <cell r="AO389">
            <v>8</v>
          </cell>
          <cell r="AP389">
            <v>10</v>
          </cell>
          <cell r="AQ389" t="str">
            <v>GADENS (QLD)</v>
          </cell>
          <cell r="AR389" t="str">
            <v>QLD</v>
          </cell>
          <cell r="AS389" t="str">
            <v>S</v>
          </cell>
          <cell r="AT389" t="str">
            <v>PL</v>
          </cell>
          <cell r="AU389" t="str">
            <v>IT</v>
          </cell>
          <cell r="AV389" t="str">
            <v>SPLITLOAN</v>
          </cell>
          <cell r="AW389" t="str">
            <v>-</v>
          </cell>
          <cell r="AX389">
            <v>20</v>
          </cell>
          <cell r="AY389" t="str">
            <v>DLY</v>
          </cell>
          <cell r="AZ389" t="str">
            <v>N/A</v>
          </cell>
          <cell r="BA389">
            <v>0</v>
          </cell>
          <cell r="BB389">
            <v>0</v>
          </cell>
          <cell r="BC389">
            <v>0</v>
          </cell>
          <cell r="BF389" t="str">
            <v>POO</v>
          </cell>
          <cell r="BG389" t="str">
            <v>Near Prime</v>
          </cell>
          <cell r="BH389" t="str">
            <v>NCM-W06</v>
          </cell>
        </row>
        <row r="390">
          <cell r="A390">
            <v>9002147</v>
          </cell>
          <cell r="B390">
            <v>1</v>
          </cell>
          <cell r="C390" t="str">
            <v>WMC</v>
          </cell>
          <cell r="D390" t="str">
            <v>PAY</v>
          </cell>
          <cell r="E390" t="str">
            <v>R</v>
          </cell>
          <cell r="F390" t="str">
            <v>NSW</v>
          </cell>
          <cell r="G390">
            <v>40003</v>
          </cell>
          <cell r="H390" t="str">
            <v>AFIG</v>
          </cell>
          <cell r="I390">
            <v>912</v>
          </cell>
          <cell r="J390" t="str">
            <v>WIZARD</v>
          </cell>
          <cell r="M390">
            <v>9002147</v>
          </cell>
          <cell r="N390">
            <v>38810</v>
          </cell>
          <cell r="O390">
            <v>3503</v>
          </cell>
          <cell r="P390" t="str">
            <v>FOSTER K A</v>
          </cell>
          <cell r="Q390">
            <v>375000</v>
          </cell>
          <cell r="R390">
            <v>0</v>
          </cell>
          <cell r="S390">
            <v>375000</v>
          </cell>
          <cell r="T390">
            <v>300</v>
          </cell>
          <cell r="U390" t="str">
            <v>Committed</v>
          </cell>
          <cell r="V390">
            <v>950</v>
          </cell>
          <cell r="W390" t="str">
            <v>Settlmnt In Progress</v>
          </cell>
          <cell r="X390">
            <v>38845</v>
          </cell>
          <cell r="Y390">
            <v>7.3</v>
          </cell>
          <cell r="Z390">
            <v>0</v>
          </cell>
          <cell r="AA390">
            <v>0.49</v>
          </cell>
          <cell r="AB390">
            <v>7.79</v>
          </cell>
          <cell r="AC390">
            <v>2696.92</v>
          </cell>
          <cell r="AD390">
            <v>100</v>
          </cell>
          <cell r="AE390">
            <v>38845</v>
          </cell>
          <cell r="AI390">
            <v>0</v>
          </cell>
          <cell r="AJ390">
            <v>38876</v>
          </cell>
          <cell r="AM390">
            <v>106</v>
          </cell>
          <cell r="AN390">
            <v>5</v>
          </cell>
          <cell r="AO390">
            <v>8</v>
          </cell>
          <cell r="AP390">
            <v>1</v>
          </cell>
          <cell r="AQ390" t="str">
            <v>NLS</v>
          </cell>
          <cell r="AR390" t="str">
            <v>NSW</v>
          </cell>
          <cell r="AS390" t="str">
            <v>S</v>
          </cell>
          <cell r="AT390" t="str">
            <v>PL</v>
          </cell>
          <cell r="AU390" t="str">
            <v>IT</v>
          </cell>
          <cell r="AV390" t="str">
            <v>SPLITLOAN</v>
          </cell>
          <cell r="AW390" t="str">
            <v>-</v>
          </cell>
          <cell r="AX390">
            <v>30</v>
          </cell>
          <cell r="AY390" t="str">
            <v>DLY</v>
          </cell>
          <cell r="AZ390" t="str">
            <v>N/A</v>
          </cell>
          <cell r="BA390">
            <v>0</v>
          </cell>
          <cell r="BB390">
            <v>0</v>
          </cell>
          <cell r="BC390">
            <v>0</v>
          </cell>
          <cell r="BF390" t="str">
            <v>POO</v>
          </cell>
          <cell r="BG390" t="str">
            <v>HLVR</v>
          </cell>
          <cell r="BH390" t="str">
            <v>NCM-W02</v>
          </cell>
        </row>
        <row r="391">
          <cell r="A391">
            <v>9002190</v>
          </cell>
          <cell r="B391">
            <v>1</v>
          </cell>
          <cell r="D391" t="str">
            <v>NLA</v>
          </cell>
          <cell r="E391" t="str">
            <v>R</v>
          </cell>
          <cell r="F391" t="str">
            <v>NSW</v>
          </cell>
          <cell r="G391">
            <v>40003</v>
          </cell>
          <cell r="H391" t="str">
            <v>AFIG</v>
          </cell>
          <cell r="I391">
            <v>40097</v>
          </cell>
          <cell r="J391" t="str">
            <v>MMC (H/O) SPP</v>
          </cell>
          <cell r="M391">
            <v>9002190</v>
          </cell>
          <cell r="N391">
            <v>38800</v>
          </cell>
          <cell r="O391">
            <v>3570</v>
          </cell>
          <cell r="P391" t="str">
            <v>VO V T</v>
          </cell>
          <cell r="Q391">
            <v>513000</v>
          </cell>
          <cell r="R391">
            <v>0</v>
          </cell>
          <cell r="S391">
            <v>513000</v>
          </cell>
          <cell r="T391">
            <v>300</v>
          </cell>
          <cell r="U391" t="str">
            <v>Committed</v>
          </cell>
          <cell r="V391">
            <v>950</v>
          </cell>
          <cell r="W391" t="str">
            <v>Settlmnt In Progress</v>
          </cell>
          <cell r="X391">
            <v>38845</v>
          </cell>
          <cell r="Y391">
            <v>7.3</v>
          </cell>
          <cell r="Z391">
            <v>1.25</v>
          </cell>
          <cell r="AA391">
            <v>1.34</v>
          </cell>
          <cell r="AB391">
            <v>9.89</v>
          </cell>
          <cell r="AC391">
            <v>4913.2299999999996</v>
          </cell>
          <cell r="AD391">
            <v>95</v>
          </cell>
          <cell r="AE391">
            <v>38845</v>
          </cell>
          <cell r="AI391">
            <v>0</v>
          </cell>
          <cell r="AJ391">
            <v>38876</v>
          </cell>
          <cell r="AM391">
            <v>106</v>
          </cell>
          <cell r="AN391">
            <v>5</v>
          </cell>
          <cell r="AO391">
            <v>8</v>
          </cell>
          <cell r="AP391">
            <v>1</v>
          </cell>
          <cell r="AQ391" t="str">
            <v>NLS</v>
          </cell>
          <cell r="AR391" t="str">
            <v>NSW</v>
          </cell>
          <cell r="AS391" t="str">
            <v>S</v>
          </cell>
          <cell r="AT391" t="str">
            <v>PL</v>
          </cell>
          <cell r="AU391" t="str">
            <v>IT</v>
          </cell>
          <cell r="AV391" t="str">
            <v>SPLITLOAN</v>
          </cell>
          <cell r="AW391">
            <v>9002190</v>
          </cell>
          <cell r="AX391">
            <v>20</v>
          </cell>
          <cell r="AY391" t="str">
            <v>DLY</v>
          </cell>
          <cell r="AZ391" t="str">
            <v>N/A</v>
          </cell>
          <cell r="BA391">
            <v>0</v>
          </cell>
          <cell r="BB391">
            <v>0</v>
          </cell>
          <cell r="BC391">
            <v>0</v>
          </cell>
          <cell r="BF391" t="str">
            <v>POO</v>
          </cell>
          <cell r="BG391" t="str">
            <v>Near Prime</v>
          </cell>
          <cell r="BH391" t="str">
            <v>NCM-W06</v>
          </cell>
        </row>
        <row r="392">
          <cell r="A392">
            <v>9002226</v>
          </cell>
          <cell r="B392">
            <v>1</v>
          </cell>
          <cell r="D392" t="str">
            <v>NLA</v>
          </cell>
          <cell r="E392" t="str">
            <v>W</v>
          </cell>
          <cell r="F392" t="str">
            <v>VIC</v>
          </cell>
          <cell r="G392">
            <v>40000</v>
          </cell>
          <cell r="H392" t="str">
            <v>MOBIUS</v>
          </cell>
          <cell r="I392">
            <v>40044</v>
          </cell>
          <cell r="J392" t="str">
            <v>COLLINS</v>
          </cell>
          <cell r="M392">
            <v>9002226</v>
          </cell>
          <cell r="O392">
            <v>3625</v>
          </cell>
          <cell r="P392" t="str">
            <v>MAGDA D A</v>
          </cell>
          <cell r="Q392">
            <v>250000</v>
          </cell>
          <cell r="R392">
            <v>0</v>
          </cell>
          <cell r="S392">
            <v>250000</v>
          </cell>
          <cell r="T392">
            <v>300</v>
          </cell>
          <cell r="U392" t="str">
            <v>Committed</v>
          </cell>
          <cell r="V392">
            <v>950</v>
          </cell>
          <cell r="W392" t="str">
            <v>Settlmnt In Progress</v>
          </cell>
          <cell r="X392">
            <v>38846</v>
          </cell>
          <cell r="Y392">
            <v>7.84</v>
          </cell>
          <cell r="Z392">
            <v>1.1000000000000001</v>
          </cell>
          <cell r="AA392">
            <v>0</v>
          </cell>
          <cell r="AB392">
            <v>8.94</v>
          </cell>
          <cell r="AC392">
            <v>1862.5</v>
          </cell>
          <cell r="AD392">
            <v>89.29</v>
          </cell>
          <cell r="AE392">
            <v>38846</v>
          </cell>
          <cell r="AI392">
            <v>0</v>
          </cell>
          <cell r="AJ392">
            <v>38877</v>
          </cell>
          <cell r="AM392">
            <v>106</v>
          </cell>
          <cell r="AN392">
            <v>5</v>
          </cell>
          <cell r="AO392">
            <v>9</v>
          </cell>
          <cell r="AP392">
            <v>9</v>
          </cell>
          <cell r="AQ392" t="str">
            <v>GADENS (SA)</v>
          </cell>
          <cell r="AR392" t="str">
            <v>SA</v>
          </cell>
          <cell r="AS392" t="str">
            <v>S</v>
          </cell>
          <cell r="AT392" t="str">
            <v>PL</v>
          </cell>
          <cell r="AU392" t="str">
            <v>IT</v>
          </cell>
          <cell r="AV392" t="str">
            <v>SPLITLOAN</v>
          </cell>
          <cell r="AW392" t="str">
            <v>-</v>
          </cell>
          <cell r="AX392">
            <v>30</v>
          </cell>
          <cell r="AY392" t="str">
            <v>DLY</v>
          </cell>
          <cell r="AZ392" t="str">
            <v>N/A</v>
          </cell>
          <cell r="BA392">
            <v>0</v>
          </cell>
          <cell r="BB392">
            <v>0</v>
          </cell>
          <cell r="BC392">
            <v>0</v>
          </cell>
          <cell r="BF392" t="str">
            <v>ROO</v>
          </cell>
          <cell r="BG392" t="str">
            <v>Near Prime</v>
          </cell>
          <cell r="BH392" t="str">
            <v>NCM-W06</v>
          </cell>
        </row>
        <row r="393">
          <cell r="A393">
            <v>9002307</v>
          </cell>
          <cell r="B393">
            <v>1</v>
          </cell>
          <cell r="D393" t="str">
            <v>HEA</v>
          </cell>
          <cell r="E393" t="str">
            <v>W</v>
          </cell>
          <cell r="F393" t="str">
            <v>VIC</v>
          </cell>
          <cell r="G393">
            <v>40000</v>
          </cell>
          <cell r="H393" t="str">
            <v>MOBIUS</v>
          </cell>
          <cell r="I393">
            <v>40044</v>
          </cell>
          <cell r="J393" t="str">
            <v>COLLINS</v>
          </cell>
          <cell r="M393">
            <v>9002307</v>
          </cell>
          <cell r="O393">
            <v>3765</v>
          </cell>
          <cell r="P393" t="str">
            <v>SNELLING L A</v>
          </cell>
          <cell r="Q393">
            <v>229950</v>
          </cell>
          <cell r="R393">
            <v>0</v>
          </cell>
          <cell r="S393">
            <v>229950</v>
          </cell>
          <cell r="T393">
            <v>300</v>
          </cell>
          <cell r="U393" t="str">
            <v>Committed</v>
          </cell>
          <cell r="V393">
            <v>950</v>
          </cell>
          <cell r="W393" t="str">
            <v>Settlmnt In Progress</v>
          </cell>
          <cell r="X393">
            <v>38846</v>
          </cell>
          <cell r="Y393">
            <v>9.09</v>
          </cell>
          <cell r="Z393">
            <v>0</v>
          </cell>
          <cell r="AA393">
            <v>0</v>
          </cell>
          <cell r="AB393">
            <v>9.09</v>
          </cell>
          <cell r="AC393">
            <v>1865.14</v>
          </cell>
          <cell r="AD393">
            <v>105</v>
          </cell>
          <cell r="AE393">
            <v>38846</v>
          </cell>
          <cell r="AI393">
            <v>0</v>
          </cell>
          <cell r="AJ393">
            <v>38877</v>
          </cell>
          <cell r="AM393">
            <v>106</v>
          </cell>
          <cell r="AN393">
            <v>5</v>
          </cell>
          <cell r="AO393">
            <v>9</v>
          </cell>
          <cell r="AP393">
            <v>5</v>
          </cell>
          <cell r="AQ393" t="str">
            <v>GADENS    (VIC)</v>
          </cell>
          <cell r="AR393" t="str">
            <v>VIC</v>
          </cell>
          <cell r="AS393" t="str">
            <v>S</v>
          </cell>
          <cell r="AT393" t="str">
            <v>PL</v>
          </cell>
          <cell r="AU393" t="str">
            <v>IT</v>
          </cell>
          <cell r="AV393" t="str">
            <v>SPLITLOAN</v>
          </cell>
          <cell r="AW393" t="str">
            <v>-</v>
          </cell>
          <cell r="AX393">
            <v>30</v>
          </cell>
          <cell r="AY393" t="str">
            <v>DLY</v>
          </cell>
          <cell r="AZ393" t="str">
            <v>N/A</v>
          </cell>
          <cell r="BA393">
            <v>0</v>
          </cell>
          <cell r="BB393">
            <v>0</v>
          </cell>
          <cell r="BC393">
            <v>0</v>
          </cell>
          <cell r="BF393" t="str">
            <v>POO</v>
          </cell>
          <cell r="BG393" t="str">
            <v>HLVR</v>
          </cell>
          <cell r="BH393" t="str">
            <v>NCM-W02</v>
          </cell>
        </row>
        <row r="394">
          <cell r="A394">
            <v>9002045</v>
          </cell>
          <cell r="B394">
            <v>1</v>
          </cell>
          <cell r="C394" t="str">
            <v>WMC</v>
          </cell>
          <cell r="D394" t="str">
            <v>PAY</v>
          </cell>
          <cell r="E394" t="str">
            <v>R</v>
          </cell>
          <cell r="F394" t="str">
            <v>NSW</v>
          </cell>
          <cell r="G394">
            <v>40003</v>
          </cell>
          <cell r="H394" t="str">
            <v>AFIG</v>
          </cell>
          <cell r="I394">
            <v>912</v>
          </cell>
          <cell r="J394" t="str">
            <v>WIZARD</v>
          </cell>
          <cell r="M394">
            <v>9002045</v>
          </cell>
          <cell r="N394">
            <v>38771</v>
          </cell>
          <cell r="O394">
            <v>3347</v>
          </cell>
          <cell r="P394" t="str">
            <v>ROLLINS J C</v>
          </cell>
          <cell r="Q394">
            <v>415000</v>
          </cell>
          <cell r="R394">
            <v>0</v>
          </cell>
          <cell r="S394">
            <v>415000</v>
          </cell>
          <cell r="T394">
            <v>300</v>
          </cell>
          <cell r="U394" t="str">
            <v>Committed</v>
          </cell>
          <cell r="V394">
            <v>950</v>
          </cell>
          <cell r="W394" t="str">
            <v>Settlmnt In Progress</v>
          </cell>
          <cell r="X394">
            <v>38847</v>
          </cell>
          <cell r="Y394">
            <v>7.3</v>
          </cell>
          <cell r="Z394">
            <v>0</v>
          </cell>
          <cell r="AA394">
            <v>0.49</v>
          </cell>
          <cell r="AB394">
            <v>7.79</v>
          </cell>
          <cell r="AC394">
            <v>2984.59</v>
          </cell>
          <cell r="AD394">
            <v>100</v>
          </cell>
          <cell r="AE394">
            <v>38847</v>
          </cell>
          <cell r="AI394">
            <v>0</v>
          </cell>
          <cell r="AJ394">
            <v>38878</v>
          </cell>
          <cell r="AM394">
            <v>106</v>
          </cell>
          <cell r="AN394">
            <v>5</v>
          </cell>
          <cell r="AO394">
            <v>10</v>
          </cell>
          <cell r="AP394">
            <v>1</v>
          </cell>
          <cell r="AQ394" t="str">
            <v>NLS</v>
          </cell>
          <cell r="AR394" t="str">
            <v>NSW</v>
          </cell>
          <cell r="AS394" t="str">
            <v>S</v>
          </cell>
          <cell r="AT394" t="str">
            <v>PL</v>
          </cell>
          <cell r="AU394" t="str">
            <v>IT</v>
          </cell>
          <cell r="AV394" t="str">
            <v>SPLITLOAN</v>
          </cell>
          <cell r="AW394">
            <v>9002045</v>
          </cell>
          <cell r="AX394">
            <v>30</v>
          </cell>
          <cell r="AY394" t="str">
            <v>DLY</v>
          </cell>
          <cell r="AZ394" t="str">
            <v>N/A</v>
          </cell>
          <cell r="BA394">
            <v>0</v>
          </cell>
          <cell r="BB394">
            <v>0</v>
          </cell>
          <cell r="BC394">
            <v>0</v>
          </cell>
          <cell r="BF394" t="str">
            <v>POO</v>
          </cell>
          <cell r="BG394" t="str">
            <v>HLVR</v>
          </cell>
          <cell r="BH394" t="str">
            <v>NCM-W02</v>
          </cell>
        </row>
        <row r="395">
          <cell r="A395">
            <v>9002093</v>
          </cell>
          <cell r="B395">
            <v>1</v>
          </cell>
          <cell r="D395" t="str">
            <v>NLA</v>
          </cell>
          <cell r="E395" t="str">
            <v>W</v>
          </cell>
          <cell r="F395" t="str">
            <v>QLD</v>
          </cell>
          <cell r="G395">
            <v>40000</v>
          </cell>
          <cell r="H395" t="str">
            <v>MOBIUS</v>
          </cell>
          <cell r="I395">
            <v>40065</v>
          </cell>
          <cell r="J395" t="str">
            <v>PIONEER</v>
          </cell>
          <cell r="M395">
            <v>9002093</v>
          </cell>
          <cell r="O395">
            <v>3418</v>
          </cell>
          <cell r="P395" t="str">
            <v>PULTORAK W</v>
          </cell>
          <cell r="Q395">
            <v>194750</v>
          </cell>
          <cell r="R395">
            <v>0</v>
          </cell>
          <cell r="S395">
            <v>194750</v>
          </cell>
          <cell r="T395">
            <v>300</v>
          </cell>
          <cell r="U395" t="str">
            <v>Committed</v>
          </cell>
          <cell r="V395">
            <v>950</v>
          </cell>
          <cell r="W395" t="str">
            <v>Settlmnt In Progress</v>
          </cell>
          <cell r="X395">
            <v>38847</v>
          </cell>
          <cell r="Y395">
            <v>5.84</v>
          </cell>
          <cell r="Z395">
            <v>1.25</v>
          </cell>
          <cell r="AA395">
            <v>1.9</v>
          </cell>
          <cell r="AB395">
            <v>8.99</v>
          </cell>
          <cell r="AC395">
            <v>1459</v>
          </cell>
          <cell r="AD395">
            <v>95</v>
          </cell>
          <cell r="AE395">
            <v>38847</v>
          </cell>
          <cell r="AI395">
            <v>0</v>
          </cell>
          <cell r="AJ395">
            <v>38878</v>
          </cell>
          <cell r="AM395">
            <v>106</v>
          </cell>
          <cell r="AN395">
            <v>5</v>
          </cell>
          <cell r="AO395">
            <v>10</v>
          </cell>
          <cell r="AP395">
            <v>4</v>
          </cell>
          <cell r="AQ395" t="str">
            <v>MACGILLIV (QLD)</v>
          </cell>
          <cell r="AR395" t="str">
            <v>QLD</v>
          </cell>
          <cell r="AS395" t="str">
            <v>S</v>
          </cell>
          <cell r="AT395" t="str">
            <v>PL</v>
          </cell>
          <cell r="AU395" t="str">
            <v>IT</v>
          </cell>
          <cell r="AV395" t="str">
            <v>SPLITLOAN</v>
          </cell>
          <cell r="AW395" t="str">
            <v>-</v>
          </cell>
          <cell r="AX395">
            <v>15</v>
          </cell>
          <cell r="AY395" t="str">
            <v>DLY</v>
          </cell>
          <cell r="AZ395" t="str">
            <v>N/A</v>
          </cell>
          <cell r="BA395">
            <v>0</v>
          </cell>
          <cell r="BB395">
            <v>0</v>
          </cell>
          <cell r="BC395">
            <v>0</v>
          </cell>
          <cell r="BF395" t="str">
            <v>POO</v>
          </cell>
          <cell r="BG395" t="str">
            <v>Near Prime</v>
          </cell>
          <cell r="BH395" t="str">
            <v>NCM-W06</v>
          </cell>
        </row>
        <row r="396">
          <cell r="A396">
            <v>9002250</v>
          </cell>
          <cell r="B396">
            <v>1</v>
          </cell>
          <cell r="D396" t="str">
            <v>ELO</v>
          </cell>
          <cell r="E396" t="str">
            <v>W</v>
          </cell>
          <cell r="F396" t="str">
            <v>NSW</v>
          </cell>
          <cell r="G396">
            <v>40000</v>
          </cell>
          <cell r="H396" t="str">
            <v>MOBIUS</v>
          </cell>
          <cell r="I396">
            <v>49000</v>
          </cell>
          <cell r="J396" t="str">
            <v>LAWTEAL</v>
          </cell>
          <cell r="M396">
            <v>9002250</v>
          </cell>
          <cell r="O396">
            <v>3659</v>
          </cell>
          <cell r="P396" t="str">
            <v>BAKER N T</v>
          </cell>
          <cell r="Q396">
            <v>77000</v>
          </cell>
          <cell r="R396">
            <v>0</v>
          </cell>
          <cell r="S396">
            <v>77000</v>
          </cell>
          <cell r="T396">
            <v>300</v>
          </cell>
          <cell r="U396" t="str">
            <v>Committed</v>
          </cell>
          <cell r="V396">
            <v>950</v>
          </cell>
          <cell r="W396" t="str">
            <v>Settlmnt In Progress</v>
          </cell>
          <cell r="X396">
            <v>38847</v>
          </cell>
          <cell r="Y396">
            <v>8</v>
          </cell>
          <cell r="Z396">
            <v>0</v>
          </cell>
          <cell r="AA396">
            <v>1.25</v>
          </cell>
          <cell r="AB396">
            <v>9.25</v>
          </cell>
          <cell r="AC396">
            <v>593.54</v>
          </cell>
          <cell r="AD396">
            <v>15.71</v>
          </cell>
          <cell r="AE396">
            <v>38847</v>
          </cell>
          <cell r="AI396">
            <v>0</v>
          </cell>
          <cell r="AJ396">
            <v>38878</v>
          </cell>
          <cell r="AM396">
            <v>106</v>
          </cell>
          <cell r="AN396">
            <v>5</v>
          </cell>
          <cell r="AO396">
            <v>10</v>
          </cell>
          <cell r="AP396">
            <v>7</v>
          </cell>
          <cell r="AQ396" t="str">
            <v>KREMNIZER &amp; CO</v>
          </cell>
          <cell r="AR396" t="str">
            <v>NSW</v>
          </cell>
          <cell r="AS396" t="str">
            <v>S</v>
          </cell>
          <cell r="AT396" t="str">
            <v>PL</v>
          </cell>
          <cell r="AU396" t="str">
            <v>IT</v>
          </cell>
          <cell r="AV396" t="str">
            <v>SPLITLOAN</v>
          </cell>
          <cell r="AW396" t="str">
            <v>-</v>
          </cell>
          <cell r="AX396">
            <v>1</v>
          </cell>
          <cell r="AY396" t="str">
            <v>DLY</v>
          </cell>
          <cell r="AZ396" t="str">
            <v>N/A</v>
          </cell>
          <cell r="BA396">
            <v>0</v>
          </cell>
          <cell r="BB396">
            <v>0</v>
          </cell>
          <cell r="BC396">
            <v>0</v>
          </cell>
          <cell r="BF396" t="str">
            <v>BIP</v>
          </cell>
          <cell r="BG396" t="str">
            <v>Lawteal Equity Loan</v>
          </cell>
          <cell r="BH396" t="str">
            <v>NCM-W05</v>
          </cell>
        </row>
        <row r="397">
          <cell r="A397">
            <v>9002267</v>
          </cell>
          <cell r="B397">
            <v>1</v>
          </cell>
          <cell r="D397" t="str">
            <v>NLA</v>
          </cell>
          <cell r="E397" t="str">
            <v>W</v>
          </cell>
          <cell r="F397" t="str">
            <v>VIC</v>
          </cell>
          <cell r="G397">
            <v>40000</v>
          </cell>
          <cell r="H397" t="str">
            <v>MOBIUS</v>
          </cell>
          <cell r="I397">
            <v>40044</v>
          </cell>
          <cell r="J397" t="str">
            <v>COLLINS</v>
          </cell>
          <cell r="M397">
            <v>9002267</v>
          </cell>
          <cell r="O397">
            <v>3689</v>
          </cell>
          <cell r="P397" t="str">
            <v>MACGOWAN R J</v>
          </cell>
          <cell r="Q397">
            <v>304000</v>
          </cell>
          <cell r="R397">
            <v>0</v>
          </cell>
          <cell r="S397">
            <v>304000</v>
          </cell>
          <cell r="T397">
            <v>300</v>
          </cell>
          <cell r="U397" t="str">
            <v>Committed</v>
          </cell>
          <cell r="V397">
            <v>950</v>
          </cell>
          <cell r="W397" t="str">
            <v>Settlmnt In Progress</v>
          </cell>
          <cell r="X397">
            <v>38847</v>
          </cell>
          <cell r="Y397">
            <v>7.84</v>
          </cell>
          <cell r="Z397">
            <v>1.25</v>
          </cell>
          <cell r="AA397">
            <v>0</v>
          </cell>
          <cell r="AB397">
            <v>9.09</v>
          </cell>
          <cell r="AC397">
            <v>2752.79</v>
          </cell>
          <cell r="AD397">
            <v>95</v>
          </cell>
          <cell r="AE397">
            <v>38847</v>
          </cell>
          <cell r="AI397">
            <v>0</v>
          </cell>
          <cell r="AJ397">
            <v>38878</v>
          </cell>
          <cell r="AM397">
            <v>106</v>
          </cell>
          <cell r="AN397">
            <v>5</v>
          </cell>
          <cell r="AO397">
            <v>10</v>
          </cell>
          <cell r="AP397">
            <v>9</v>
          </cell>
          <cell r="AQ397" t="str">
            <v>GADENS (SA)</v>
          </cell>
          <cell r="AR397" t="str">
            <v>SA</v>
          </cell>
          <cell r="AS397" t="str">
            <v>S</v>
          </cell>
          <cell r="AT397" t="str">
            <v>PL</v>
          </cell>
          <cell r="AU397" t="str">
            <v>IT</v>
          </cell>
          <cell r="AV397" t="str">
            <v>SPLITLOAN</v>
          </cell>
          <cell r="AW397" t="str">
            <v>-</v>
          </cell>
          <cell r="AX397">
            <v>20</v>
          </cell>
          <cell r="AY397" t="str">
            <v>DLY</v>
          </cell>
          <cell r="AZ397" t="str">
            <v>N/A</v>
          </cell>
          <cell r="BA397">
            <v>0</v>
          </cell>
          <cell r="BB397">
            <v>0</v>
          </cell>
          <cell r="BC397">
            <v>0</v>
          </cell>
          <cell r="BF397" t="str">
            <v>ROT</v>
          </cell>
          <cell r="BG397" t="str">
            <v>Near Prime</v>
          </cell>
          <cell r="BH397" t="str">
            <v>NCM-W06</v>
          </cell>
        </row>
        <row r="398">
          <cell r="A398">
            <v>9001232</v>
          </cell>
          <cell r="B398">
            <v>1</v>
          </cell>
          <cell r="D398" t="str">
            <v>ELO</v>
          </cell>
          <cell r="E398" t="str">
            <v>W</v>
          </cell>
          <cell r="F398" t="str">
            <v>NSW</v>
          </cell>
          <cell r="G398">
            <v>40000</v>
          </cell>
          <cell r="H398" t="str">
            <v>MOBIUS</v>
          </cell>
          <cell r="I398">
            <v>49000</v>
          </cell>
          <cell r="J398" t="str">
            <v>LAWTEAL</v>
          </cell>
          <cell r="M398">
            <v>9001232</v>
          </cell>
          <cell r="O398">
            <v>2019</v>
          </cell>
          <cell r="P398" t="str">
            <v>MCKENZIE A R</v>
          </cell>
          <cell r="Q398">
            <v>338000</v>
          </cell>
          <cell r="R398">
            <v>0</v>
          </cell>
          <cell r="S398">
            <v>338000</v>
          </cell>
          <cell r="T398">
            <v>300</v>
          </cell>
          <cell r="U398" t="str">
            <v>Committed</v>
          </cell>
          <cell r="V398">
            <v>960</v>
          </cell>
          <cell r="W398" t="str">
            <v>Settlement Postponed</v>
          </cell>
          <cell r="X398">
            <v>38587</v>
          </cell>
          <cell r="Y398">
            <v>8</v>
          </cell>
          <cell r="Z398">
            <v>0</v>
          </cell>
          <cell r="AA398">
            <v>1.5</v>
          </cell>
          <cell r="AB398">
            <v>9.5</v>
          </cell>
          <cell r="AC398">
            <v>2675.83</v>
          </cell>
          <cell r="AD398">
            <v>65</v>
          </cell>
          <cell r="AE398">
            <v>38580</v>
          </cell>
          <cell r="AI398">
            <v>0</v>
          </cell>
          <cell r="AJ398">
            <v>38611</v>
          </cell>
          <cell r="AM398">
            <v>105</v>
          </cell>
          <cell r="AN398">
            <v>8</v>
          </cell>
          <cell r="AO398">
            <v>16</v>
          </cell>
          <cell r="AP398">
            <v>7</v>
          </cell>
          <cell r="AQ398" t="str">
            <v>KREMNIZER &amp; CO</v>
          </cell>
          <cell r="AR398" t="str">
            <v>NSW</v>
          </cell>
          <cell r="AS398" t="str">
            <v>S</v>
          </cell>
          <cell r="AT398" t="str">
            <v>PL</v>
          </cell>
          <cell r="AU398" t="str">
            <v>IT</v>
          </cell>
          <cell r="AV398" t="str">
            <v>SPLITLOAN</v>
          </cell>
          <cell r="AW398">
            <v>9001232</v>
          </cell>
          <cell r="AX398">
            <v>1</v>
          </cell>
          <cell r="AY398" t="str">
            <v>DLY</v>
          </cell>
          <cell r="AZ398" t="str">
            <v>N/A</v>
          </cell>
          <cell r="BA398">
            <v>0</v>
          </cell>
          <cell r="BB398">
            <v>0</v>
          </cell>
          <cell r="BC398">
            <v>0</v>
          </cell>
          <cell r="BF398" t="str">
            <v>BIP</v>
          </cell>
          <cell r="BG398" t="str">
            <v>Lawteal Equity Loan</v>
          </cell>
          <cell r="BH398" t="str">
            <v>NCM-W05</v>
          </cell>
        </row>
        <row r="399">
          <cell r="A399">
            <v>9001351</v>
          </cell>
          <cell r="B399">
            <v>1</v>
          </cell>
          <cell r="D399" t="str">
            <v>ELO</v>
          </cell>
          <cell r="E399" t="str">
            <v>W</v>
          </cell>
          <cell r="F399" t="str">
            <v>NSW</v>
          </cell>
          <cell r="G399">
            <v>40000</v>
          </cell>
          <cell r="H399" t="str">
            <v>MOBIUS</v>
          </cell>
          <cell r="I399">
            <v>49000</v>
          </cell>
          <cell r="J399" t="str">
            <v>LAWTEAL</v>
          </cell>
          <cell r="M399">
            <v>9001351</v>
          </cell>
          <cell r="O399">
            <v>2212</v>
          </cell>
          <cell r="P399" t="str">
            <v>LADE E J</v>
          </cell>
          <cell r="Q399">
            <v>387000</v>
          </cell>
          <cell r="R399">
            <v>0</v>
          </cell>
          <cell r="S399">
            <v>387000</v>
          </cell>
          <cell r="T399">
            <v>300</v>
          </cell>
          <cell r="U399" t="str">
            <v>Committed</v>
          </cell>
          <cell r="V399">
            <v>960</v>
          </cell>
          <cell r="W399" t="str">
            <v>Settlement Postponed</v>
          </cell>
          <cell r="X399">
            <v>38615</v>
          </cell>
          <cell r="Y399">
            <v>8</v>
          </cell>
          <cell r="Z399">
            <v>0</v>
          </cell>
          <cell r="AA399">
            <v>1.25</v>
          </cell>
          <cell r="AB399">
            <v>9.25</v>
          </cell>
          <cell r="AC399">
            <v>2983.13</v>
          </cell>
          <cell r="AD399">
            <v>53.75</v>
          </cell>
          <cell r="AE399">
            <v>38616</v>
          </cell>
          <cell r="AI399">
            <v>0</v>
          </cell>
          <cell r="AJ399">
            <v>38646</v>
          </cell>
          <cell r="AM399">
            <v>105</v>
          </cell>
          <cell r="AN399">
            <v>9</v>
          </cell>
          <cell r="AO399">
            <v>21</v>
          </cell>
          <cell r="AP399">
            <v>7</v>
          </cell>
          <cell r="AQ399" t="str">
            <v>KREMNIZER &amp; CO</v>
          </cell>
          <cell r="AR399" t="str">
            <v>NSW</v>
          </cell>
          <cell r="AS399" t="str">
            <v>S</v>
          </cell>
          <cell r="AT399" t="str">
            <v>PL</v>
          </cell>
          <cell r="AU399" t="str">
            <v>IT</v>
          </cell>
          <cell r="AV399" t="str">
            <v>SPLITLOAN</v>
          </cell>
          <cell r="AW399">
            <v>9001351</v>
          </cell>
          <cell r="AX399">
            <v>1</v>
          </cell>
          <cell r="AY399" t="str">
            <v>DLY</v>
          </cell>
          <cell r="AZ399" t="str">
            <v>N/A</v>
          </cell>
          <cell r="BA399">
            <v>0</v>
          </cell>
          <cell r="BB399">
            <v>0</v>
          </cell>
          <cell r="BC399">
            <v>0</v>
          </cell>
          <cell r="BF399" t="str">
            <v>BIP</v>
          </cell>
          <cell r="BG399" t="str">
            <v>Lawteal Equity Loan</v>
          </cell>
          <cell r="BH399" t="str">
            <v>NCM-W05</v>
          </cell>
        </row>
        <row r="400">
          <cell r="A400">
            <v>9001445</v>
          </cell>
          <cell r="B400">
            <v>1</v>
          </cell>
          <cell r="D400" t="str">
            <v>ELO</v>
          </cell>
          <cell r="E400" t="str">
            <v>W</v>
          </cell>
          <cell r="F400" t="str">
            <v>NSW</v>
          </cell>
          <cell r="G400">
            <v>40000</v>
          </cell>
          <cell r="H400" t="str">
            <v>MOBIUS</v>
          </cell>
          <cell r="I400">
            <v>49000</v>
          </cell>
          <cell r="J400" t="str">
            <v>LAWTEAL</v>
          </cell>
          <cell r="M400">
            <v>9001445</v>
          </cell>
          <cell r="O400">
            <v>2360</v>
          </cell>
          <cell r="P400" t="str">
            <v>HURLEY G P</v>
          </cell>
          <cell r="Q400">
            <v>196000</v>
          </cell>
          <cell r="R400">
            <v>0</v>
          </cell>
          <cell r="S400">
            <v>196000</v>
          </cell>
          <cell r="T400">
            <v>300</v>
          </cell>
          <cell r="U400" t="str">
            <v>Committed</v>
          </cell>
          <cell r="V400">
            <v>960</v>
          </cell>
          <cell r="W400" t="str">
            <v>Settlement Postponed</v>
          </cell>
          <cell r="X400">
            <v>38623</v>
          </cell>
          <cell r="Y400">
            <v>8</v>
          </cell>
          <cell r="Z400">
            <v>0</v>
          </cell>
          <cell r="AA400">
            <v>1.75</v>
          </cell>
          <cell r="AB400">
            <v>9.75</v>
          </cell>
          <cell r="AC400">
            <v>1592.5</v>
          </cell>
          <cell r="AD400">
            <v>70</v>
          </cell>
          <cell r="AE400">
            <v>38623</v>
          </cell>
          <cell r="AI400">
            <v>0</v>
          </cell>
          <cell r="AJ400">
            <v>38653</v>
          </cell>
          <cell r="AM400">
            <v>105</v>
          </cell>
          <cell r="AN400">
            <v>9</v>
          </cell>
          <cell r="AO400">
            <v>28</v>
          </cell>
          <cell r="AP400">
            <v>7</v>
          </cell>
          <cell r="AQ400" t="str">
            <v>KREMNIZER &amp; CO</v>
          </cell>
          <cell r="AR400" t="str">
            <v>NSW</v>
          </cell>
          <cell r="AS400" t="str">
            <v>S</v>
          </cell>
          <cell r="AT400" t="str">
            <v>PL</v>
          </cell>
          <cell r="AU400" t="str">
            <v>IT</v>
          </cell>
          <cell r="AV400" t="str">
            <v>SPLITLOAN</v>
          </cell>
          <cell r="AW400">
            <v>9001445</v>
          </cell>
          <cell r="AX400">
            <v>1</v>
          </cell>
          <cell r="AY400" t="str">
            <v>DLY</v>
          </cell>
          <cell r="AZ400" t="str">
            <v>N/A</v>
          </cell>
          <cell r="BA400">
            <v>0</v>
          </cell>
          <cell r="BB400">
            <v>0</v>
          </cell>
          <cell r="BC400">
            <v>0</v>
          </cell>
          <cell r="BF400" t="str">
            <v>BIP</v>
          </cell>
          <cell r="BG400" t="str">
            <v>Lawteal Equity Loan</v>
          </cell>
          <cell r="BH400" t="str">
            <v>NCM-W05</v>
          </cell>
        </row>
        <row r="401">
          <cell r="A401">
            <v>9001508</v>
          </cell>
          <cell r="B401">
            <v>1</v>
          </cell>
          <cell r="D401" t="str">
            <v>ELO</v>
          </cell>
          <cell r="E401" t="str">
            <v>W</v>
          </cell>
          <cell r="F401" t="str">
            <v>NSW</v>
          </cell>
          <cell r="G401">
            <v>40000</v>
          </cell>
          <cell r="H401" t="str">
            <v>MOBIUS</v>
          </cell>
          <cell r="I401">
            <v>49000</v>
          </cell>
          <cell r="J401" t="str">
            <v>LAWTEAL</v>
          </cell>
          <cell r="M401">
            <v>9001508</v>
          </cell>
          <cell r="O401">
            <v>2466</v>
          </cell>
          <cell r="P401" t="str">
            <v>PAGE SERVICES</v>
          </cell>
          <cell r="Q401">
            <v>540000</v>
          </cell>
          <cell r="R401">
            <v>0</v>
          </cell>
          <cell r="S401">
            <v>540000</v>
          </cell>
          <cell r="T401">
            <v>300</v>
          </cell>
          <cell r="U401" t="str">
            <v>Committed</v>
          </cell>
          <cell r="V401">
            <v>960</v>
          </cell>
          <cell r="W401" t="str">
            <v>Settlement Postponed</v>
          </cell>
          <cell r="X401">
            <v>38657</v>
          </cell>
          <cell r="Y401">
            <v>8</v>
          </cell>
          <cell r="Z401">
            <v>0</v>
          </cell>
          <cell r="AA401">
            <v>2.75</v>
          </cell>
          <cell r="AB401">
            <v>10.75</v>
          </cell>
          <cell r="AC401">
            <v>4837.5</v>
          </cell>
          <cell r="AD401">
            <v>60</v>
          </cell>
          <cell r="AE401">
            <v>38649</v>
          </cell>
          <cell r="AI401">
            <v>0</v>
          </cell>
          <cell r="AJ401">
            <v>38680</v>
          </cell>
          <cell r="AM401">
            <v>105</v>
          </cell>
          <cell r="AN401">
            <v>10</v>
          </cell>
          <cell r="AO401">
            <v>24</v>
          </cell>
          <cell r="AP401">
            <v>7</v>
          </cell>
          <cell r="AQ401" t="str">
            <v>KREMNIZER &amp; CO</v>
          </cell>
          <cell r="AR401" t="str">
            <v>NSW</v>
          </cell>
          <cell r="AS401" t="str">
            <v>S</v>
          </cell>
          <cell r="AT401" t="str">
            <v>PL</v>
          </cell>
          <cell r="AU401" t="str">
            <v>IT</v>
          </cell>
          <cell r="AV401" t="str">
            <v>SPLITLOAN</v>
          </cell>
          <cell r="AW401">
            <v>9001508</v>
          </cell>
          <cell r="AX401">
            <v>1</v>
          </cell>
          <cell r="AY401" t="str">
            <v>DLY</v>
          </cell>
          <cell r="AZ401" t="str">
            <v>N/A</v>
          </cell>
          <cell r="BA401">
            <v>0</v>
          </cell>
          <cell r="BB401">
            <v>0</v>
          </cell>
          <cell r="BC401">
            <v>0</v>
          </cell>
          <cell r="BF401" t="str">
            <v>BIP</v>
          </cell>
          <cell r="BG401" t="str">
            <v>Lawteal Equity Loan</v>
          </cell>
          <cell r="BH401" t="str">
            <v>NCM-W05</v>
          </cell>
        </row>
        <row r="402">
          <cell r="A402">
            <v>9001478</v>
          </cell>
          <cell r="B402">
            <v>1</v>
          </cell>
          <cell r="D402" t="str">
            <v>ELO</v>
          </cell>
          <cell r="E402" t="str">
            <v>W</v>
          </cell>
          <cell r="F402" t="str">
            <v>NSW</v>
          </cell>
          <cell r="G402">
            <v>40000</v>
          </cell>
          <cell r="H402" t="str">
            <v>MOBIUS</v>
          </cell>
          <cell r="I402">
            <v>49000</v>
          </cell>
          <cell r="J402" t="str">
            <v>LAWTEAL</v>
          </cell>
          <cell r="M402">
            <v>9001478</v>
          </cell>
          <cell r="O402">
            <v>2417</v>
          </cell>
          <cell r="P402" t="str">
            <v>URIBE J</v>
          </cell>
          <cell r="Q402">
            <v>123000</v>
          </cell>
          <cell r="R402">
            <v>0</v>
          </cell>
          <cell r="S402">
            <v>123000</v>
          </cell>
          <cell r="T402">
            <v>300</v>
          </cell>
          <cell r="U402" t="str">
            <v>Committed</v>
          </cell>
          <cell r="V402">
            <v>960</v>
          </cell>
          <cell r="W402" t="str">
            <v>Settlement Postponed</v>
          </cell>
          <cell r="X402">
            <v>38653</v>
          </cell>
          <cell r="Y402">
            <v>8</v>
          </cell>
          <cell r="Z402">
            <v>0</v>
          </cell>
          <cell r="AA402">
            <v>1</v>
          </cell>
          <cell r="AB402">
            <v>9</v>
          </cell>
          <cell r="AC402">
            <v>922.5</v>
          </cell>
          <cell r="AD402">
            <v>64.739999999999995</v>
          </cell>
          <cell r="AE402">
            <v>38652</v>
          </cell>
          <cell r="AI402">
            <v>0</v>
          </cell>
          <cell r="AJ402">
            <v>38683</v>
          </cell>
          <cell r="AM402">
            <v>105</v>
          </cell>
          <cell r="AN402">
            <v>10</v>
          </cell>
          <cell r="AO402">
            <v>27</v>
          </cell>
          <cell r="AP402">
            <v>7</v>
          </cell>
          <cell r="AQ402" t="str">
            <v>KREMNIZER &amp; CO</v>
          </cell>
          <cell r="AR402" t="str">
            <v>NSW</v>
          </cell>
          <cell r="AS402" t="str">
            <v>S</v>
          </cell>
          <cell r="AT402" t="str">
            <v>PL</v>
          </cell>
          <cell r="AU402" t="str">
            <v>IT</v>
          </cell>
          <cell r="AV402" t="str">
            <v>SPLITLOAN</v>
          </cell>
          <cell r="AW402">
            <v>9001478</v>
          </cell>
          <cell r="AX402">
            <v>1</v>
          </cell>
          <cell r="AY402" t="str">
            <v>DLY</v>
          </cell>
          <cell r="AZ402" t="str">
            <v>N/A</v>
          </cell>
          <cell r="BA402">
            <v>0</v>
          </cell>
          <cell r="BB402">
            <v>0</v>
          </cell>
          <cell r="BC402">
            <v>0</v>
          </cell>
          <cell r="BF402" t="str">
            <v>BIP</v>
          </cell>
          <cell r="BG402" t="str">
            <v>Lawteal Equity Loan</v>
          </cell>
          <cell r="BH402" t="str">
            <v>NCM-W05</v>
          </cell>
        </row>
        <row r="403">
          <cell r="A403">
            <v>9001647</v>
          </cell>
          <cell r="B403">
            <v>1</v>
          </cell>
          <cell r="D403" t="str">
            <v>ELO</v>
          </cell>
          <cell r="E403" t="str">
            <v>W</v>
          </cell>
          <cell r="F403" t="str">
            <v>NSW</v>
          </cell>
          <cell r="G403">
            <v>40000</v>
          </cell>
          <cell r="H403" t="str">
            <v>MOBIUS</v>
          </cell>
          <cell r="I403">
            <v>49000</v>
          </cell>
          <cell r="J403" t="str">
            <v>LAWTEAL</v>
          </cell>
          <cell r="M403">
            <v>9001647</v>
          </cell>
          <cell r="O403">
            <v>2696</v>
          </cell>
          <cell r="P403" t="str">
            <v>SANCHEZ A</v>
          </cell>
          <cell r="Q403">
            <v>476000</v>
          </cell>
          <cell r="R403">
            <v>0</v>
          </cell>
          <cell r="S403">
            <v>476000</v>
          </cell>
          <cell r="T403">
            <v>300</v>
          </cell>
          <cell r="U403" t="str">
            <v>Committed</v>
          </cell>
          <cell r="V403">
            <v>960</v>
          </cell>
          <cell r="W403" t="str">
            <v>Settlement Postponed</v>
          </cell>
          <cell r="X403">
            <v>38715</v>
          </cell>
          <cell r="Y403">
            <v>8</v>
          </cell>
          <cell r="Z403">
            <v>0</v>
          </cell>
          <cell r="AA403">
            <v>1.25</v>
          </cell>
          <cell r="AB403">
            <v>9.25</v>
          </cell>
          <cell r="AC403">
            <v>3669.17</v>
          </cell>
          <cell r="AD403">
            <v>70</v>
          </cell>
          <cell r="AE403">
            <v>38680</v>
          </cell>
          <cell r="AI403">
            <v>0</v>
          </cell>
          <cell r="AJ403">
            <v>38710</v>
          </cell>
          <cell r="AM403">
            <v>105</v>
          </cell>
          <cell r="AN403">
            <v>11</v>
          </cell>
          <cell r="AO403">
            <v>24</v>
          </cell>
          <cell r="AP403">
            <v>7</v>
          </cell>
          <cell r="AQ403" t="str">
            <v>KREMNIZER &amp; CO</v>
          </cell>
          <cell r="AR403" t="str">
            <v>NSW</v>
          </cell>
          <cell r="AS403" t="str">
            <v>S</v>
          </cell>
          <cell r="AT403" t="str">
            <v>PL</v>
          </cell>
          <cell r="AU403" t="str">
            <v>IT</v>
          </cell>
          <cell r="AV403" t="str">
            <v>SPLITLOAN</v>
          </cell>
          <cell r="AW403">
            <v>9001647</v>
          </cell>
          <cell r="AX403">
            <v>1</v>
          </cell>
          <cell r="AY403" t="str">
            <v>DLY</v>
          </cell>
          <cell r="AZ403" t="str">
            <v>N/A</v>
          </cell>
          <cell r="BA403">
            <v>0</v>
          </cell>
          <cell r="BB403">
            <v>0</v>
          </cell>
          <cell r="BC403">
            <v>0</v>
          </cell>
          <cell r="BF403" t="str">
            <v>BIP</v>
          </cell>
          <cell r="BG403" t="str">
            <v>Lawteal Equity Loan</v>
          </cell>
          <cell r="BH403" t="str">
            <v>NCM-W05</v>
          </cell>
        </row>
        <row r="404">
          <cell r="A404">
            <v>9001768</v>
          </cell>
          <cell r="B404">
            <v>1</v>
          </cell>
          <cell r="D404" t="str">
            <v>ELO</v>
          </cell>
          <cell r="E404" t="str">
            <v>W</v>
          </cell>
          <cell r="F404" t="str">
            <v>NSW</v>
          </cell>
          <cell r="G404">
            <v>40000</v>
          </cell>
          <cell r="H404" t="str">
            <v>MOBIUS</v>
          </cell>
          <cell r="I404">
            <v>49000</v>
          </cell>
          <cell r="J404" t="str">
            <v>LAWTEAL</v>
          </cell>
          <cell r="M404">
            <v>9001768</v>
          </cell>
          <cell r="O404">
            <v>2894</v>
          </cell>
          <cell r="P404" t="str">
            <v>GUTIERREZ N F</v>
          </cell>
          <cell r="Q404">
            <v>259000</v>
          </cell>
          <cell r="R404">
            <v>0</v>
          </cell>
          <cell r="S404">
            <v>259000</v>
          </cell>
          <cell r="T404">
            <v>300</v>
          </cell>
          <cell r="U404" t="str">
            <v>Committed</v>
          </cell>
          <cell r="V404">
            <v>960</v>
          </cell>
          <cell r="W404" t="str">
            <v>Settlement Postponed</v>
          </cell>
          <cell r="X404">
            <v>38708</v>
          </cell>
          <cell r="Y404">
            <v>8</v>
          </cell>
          <cell r="Z404">
            <v>0</v>
          </cell>
          <cell r="AA404">
            <v>1.25</v>
          </cell>
          <cell r="AB404">
            <v>9.25</v>
          </cell>
          <cell r="AC404">
            <v>1996.46</v>
          </cell>
          <cell r="AD404">
            <v>70</v>
          </cell>
          <cell r="AE404">
            <v>38708</v>
          </cell>
          <cell r="AI404">
            <v>0</v>
          </cell>
          <cell r="AJ404">
            <v>38739</v>
          </cell>
          <cell r="AM404">
            <v>105</v>
          </cell>
          <cell r="AN404">
            <v>12</v>
          </cell>
          <cell r="AO404">
            <v>22</v>
          </cell>
          <cell r="AP404">
            <v>7</v>
          </cell>
          <cell r="AQ404" t="str">
            <v>KREMNIZER &amp; CO</v>
          </cell>
          <cell r="AR404" t="str">
            <v>NSW</v>
          </cell>
          <cell r="AS404" t="str">
            <v>S</v>
          </cell>
          <cell r="AT404" t="str">
            <v>PL</v>
          </cell>
          <cell r="AU404" t="str">
            <v>IT</v>
          </cell>
          <cell r="AV404" t="str">
            <v>SPLITLOAN</v>
          </cell>
          <cell r="AW404">
            <v>9001768</v>
          </cell>
          <cell r="AX404">
            <v>1</v>
          </cell>
          <cell r="AY404" t="str">
            <v>DLY</v>
          </cell>
          <cell r="AZ404" t="str">
            <v>N/A</v>
          </cell>
          <cell r="BA404">
            <v>0</v>
          </cell>
          <cell r="BB404">
            <v>0</v>
          </cell>
          <cell r="BC404">
            <v>0</v>
          </cell>
          <cell r="BF404" t="str">
            <v>BIP</v>
          </cell>
          <cell r="BG404" t="str">
            <v>Lawteal Equity Loan</v>
          </cell>
          <cell r="BH404" t="str">
            <v>NCM-W05</v>
          </cell>
        </row>
        <row r="405">
          <cell r="A405">
            <v>9001888</v>
          </cell>
          <cell r="B405">
            <v>1</v>
          </cell>
          <cell r="D405" t="str">
            <v>ELO</v>
          </cell>
          <cell r="E405" t="str">
            <v>W</v>
          </cell>
          <cell r="F405" t="str">
            <v>NSW</v>
          </cell>
          <cell r="G405">
            <v>40000</v>
          </cell>
          <cell r="H405" t="str">
            <v>MOBIUS</v>
          </cell>
          <cell r="I405">
            <v>49000</v>
          </cell>
          <cell r="J405" t="str">
            <v>LAWTEAL</v>
          </cell>
          <cell r="M405">
            <v>9001888</v>
          </cell>
          <cell r="O405">
            <v>3086</v>
          </cell>
          <cell r="P405" t="str">
            <v>MCDOWELL ENTER</v>
          </cell>
          <cell r="Q405">
            <v>276000</v>
          </cell>
          <cell r="R405">
            <v>0</v>
          </cell>
          <cell r="S405">
            <v>276000</v>
          </cell>
          <cell r="T405">
            <v>300</v>
          </cell>
          <cell r="U405" t="str">
            <v>Committed</v>
          </cell>
          <cell r="V405">
            <v>960</v>
          </cell>
          <cell r="W405" t="str">
            <v>Settlement Postponed</v>
          </cell>
          <cell r="X405">
            <v>38761</v>
          </cell>
          <cell r="Y405">
            <v>8</v>
          </cell>
          <cell r="Z405">
            <v>0</v>
          </cell>
          <cell r="AA405">
            <v>1.25</v>
          </cell>
          <cell r="AB405">
            <v>9.25</v>
          </cell>
          <cell r="AC405">
            <v>2127.5</v>
          </cell>
          <cell r="AD405">
            <v>69.87</v>
          </cell>
          <cell r="AE405">
            <v>38761</v>
          </cell>
          <cell r="AI405">
            <v>0</v>
          </cell>
          <cell r="AJ405">
            <v>38789</v>
          </cell>
          <cell r="AM405">
            <v>106</v>
          </cell>
          <cell r="AN405">
            <v>2</v>
          </cell>
          <cell r="AO405">
            <v>13</v>
          </cell>
          <cell r="AP405">
            <v>7</v>
          </cell>
          <cell r="AQ405" t="str">
            <v>KREMNIZER &amp; CO</v>
          </cell>
          <cell r="AR405" t="str">
            <v>NSW</v>
          </cell>
          <cell r="AS405" t="str">
            <v>S</v>
          </cell>
          <cell r="AT405" t="str">
            <v>PL</v>
          </cell>
          <cell r="AU405" t="str">
            <v>IT</v>
          </cell>
          <cell r="AV405" t="str">
            <v>SPLITLOAN</v>
          </cell>
          <cell r="AW405">
            <v>9001888</v>
          </cell>
          <cell r="AX405">
            <v>1</v>
          </cell>
          <cell r="AY405" t="str">
            <v>DLY</v>
          </cell>
          <cell r="AZ405" t="str">
            <v>N/A</v>
          </cell>
          <cell r="BA405">
            <v>0</v>
          </cell>
          <cell r="BB405">
            <v>0</v>
          </cell>
          <cell r="BC405">
            <v>0</v>
          </cell>
          <cell r="BF405" t="str">
            <v>BIP</v>
          </cell>
          <cell r="BG405" t="str">
            <v>Lawteal Equity Loan</v>
          </cell>
          <cell r="BH405" t="str">
            <v>NCM-W05</v>
          </cell>
        </row>
        <row r="406">
          <cell r="A406">
            <v>9002051</v>
          </cell>
          <cell r="B406">
            <v>1</v>
          </cell>
          <cell r="D406" t="str">
            <v>ELO</v>
          </cell>
          <cell r="E406" t="str">
            <v>W</v>
          </cell>
          <cell r="F406" t="str">
            <v>NSW</v>
          </cell>
          <cell r="G406">
            <v>40000</v>
          </cell>
          <cell r="H406" t="str">
            <v>MOBIUS</v>
          </cell>
          <cell r="I406">
            <v>49000</v>
          </cell>
          <cell r="J406" t="str">
            <v>LAWTEAL</v>
          </cell>
          <cell r="M406">
            <v>9002051</v>
          </cell>
          <cell r="O406">
            <v>3358</v>
          </cell>
          <cell r="P406" t="str">
            <v>ZAMMIT A</v>
          </cell>
          <cell r="Q406">
            <v>455000</v>
          </cell>
          <cell r="R406">
            <v>0</v>
          </cell>
          <cell r="S406">
            <v>455000</v>
          </cell>
          <cell r="T406">
            <v>300</v>
          </cell>
          <cell r="U406" t="str">
            <v>Committed</v>
          </cell>
          <cell r="V406">
            <v>960</v>
          </cell>
          <cell r="W406" t="str">
            <v>Settlement Postponed</v>
          </cell>
          <cell r="X406">
            <v>38777</v>
          </cell>
          <cell r="Y406">
            <v>8</v>
          </cell>
          <cell r="Z406">
            <v>0</v>
          </cell>
          <cell r="AA406">
            <v>1</v>
          </cell>
          <cell r="AB406">
            <v>9</v>
          </cell>
          <cell r="AC406">
            <v>3412.5</v>
          </cell>
          <cell r="AD406">
            <v>70</v>
          </cell>
          <cell r="AE406">
            <v>38776</v>
          </cell>
          <cell r="AI406">
            <v>0</v>
          </cell>
          <cell r="AJ406">
            <v>38804</v>
          </cell>
          <cell r="AM406">
            <v>106</v>
          </cell>
          <cell r="AN406">
            <v>2</v>
          </cell>
          <cell r="AO406">
            <v>28</v>
          </cell>
          <cell r="AP406">
            <v>7</v>
          </cell>
          <cell r="AQ406" t="str">
            <v>KREMNIZER &amp; CO</v>
          </cell>
          <cell r="AR406" t="str">
            <v>NSW</v>
          </cell>
          <cell r="AS406" t="str">
            <v>S</v>
          </cell>
          <cell r="AT406" t="str">
            <v>PL</v>
          </cell>
          <cell r="AU406" t="str">
            <v>IT</v>
          </cell>
          <cell r="AV406" t="str">
            <v>SPLITLOAN</v>
          </cell>
          <cell r="AW406" t="str">
            <v>-</v>
          </cell>
          <cell r="AX406">
            <v>1</v>
          </cell>
          <cell r="AY406" t="str">
            <v>DLY</v>
          </cell>
          <cell r="AZ406" t="str">
            <v>N/A</v>
          </cell>
          <cell r="BA406">
            <v>0</v>
          </cell>
          <cell r="BB406">
            <v>0</v>
          </cell>
          <cell r="BC406">
            <v>0</v>
          </cell>
          <cell r="BF406" t="str">
            <v>BIP</v>
          </cell>
          <cell r="BG406" t="str">
            <v>Lawteal Equity Loan</v>
          </cell>
          <cell r="BH406" t="str">
            <v>NCM-W05</v>
          </cell>
        </row>
        <row r="407">
          <cell r="A407">
            <v>9002129</v>
          </cell>
          <cell r="B407">
            <v>1</v>
          </cell>
          <cell r="D407" t="str">
            <v>ELO</v>
          </cell>
          <cell r="E407" t="str">
            <v>W</v>
          </cell>
          <cell r="F407" t="str">
            <v>NSW</v>
          </cell>
          <cell r="G407">
            <v>40000</v>
          </cell>
          <cell r="H407" t="str">
            <v>MOBIUS</v>
          </cell>
          <cell r="I407">
            <v>49000</v>
          </cell>
          <cell r="J407" t="str">
            <v>LAWTEAL</v>
          </cell>
          <cell r="M407">
            <v>9002129</v>
          </cell>
          <cell r="O407">
            <v>3477</v>
          </cell>
          <cell r="P407" t="str">
            <v>FITCH B M</v>
          </cell>
          <cell r="Q407">
            <v>175000</v>
          </cell>
          <cell r="R407">
            <v>0</v>
          </cell>
          <cell r="S407">
            <v>175000</v>
          </cell>
          <cell r="T407">
            <v>300</v>
          </cell>
          <cell r="U407" t="str">
            <v>Committed</v>
          </cell>
          <cell r="V407">
            <v>960</v>
          </cell>
          <cell r="W407" t="str">
            <v>Settlement Postponed</v>
          </cell>
          <cell r="X407">
            <v>38791</v>
          </cell>
          <cell r="Y407">
            <v>8</v>
          </cell>
          <cell r="Z407">
            <v>0</v>
          </cell>
          <cell r="AA407">
            <v>2.2000000000000002</v>
          </cell>
          <cell r="AB407">
            <v>10.199999999999999</v>
          </cell>
          <cell r="AC407">
            <v>1487.5</v>
          </cell>
          <cell r="AD407">
            <v>67.31</v>
          </cell>
          <cell r="AE407">
            <v>38791</v>
          </cell>
          <cell r="AI407">
            <v>0</v>
          </cell>
          <cell r="AJ407">
            <v>38822</v>
          </cell>
          <cell r="AM407">
            <v>106</v>
          </cell>
          <cell r="AN407">
            <v>3</v>
          </cell>
          <cell r="AO407">
            <v>15</v>
          </cell>
          <cell r="AP407">
            <v>7</v>
          </cell>
          <cell r="AQ407" t="str">
            <v>KREMNIZER &amp; CO</v>
          </cell>
          <cell r="AR407" t="str">
            <v>NSW</v>
          </cell>
          <cell r="AS407" t="str">
            <v>S</v>
          </cell>
          <cell r="AT407" t="str">
            <v>PL</v>
          </cell>
          <cell r="AU407" t="str">
            <v>IT</v>
          </cell>
          <cell r="AV407" t="str">
            <v>SPLITLOAN</v>
          </cell>
          <cell r="AW407" t="str">
            <v>-</v>
          </cell>
          <cell r="AX407">
            <v>1</v>
          </cell>
          <cell r="AY407" t="str">
            <v>DLY</v>
          </cell>
          <cell r="AZ407" t="str">
            <v>N/A</v>
          </cell>
          <cell r="BA407">
            <v>0</v>
          </cell>
          <cell r="BB407">
            <v>0</v>
          </cell>
          <cell r="BC407">
            <v>0</v>
          </cell>
          <cell r="BF407" t="str">
            <v>BIP</v>
          </cell>
          <cell r="BG407" t="str">
            <v>Lawteal Equity Loan</v>
          </cell>
          <cell r="BH407" t="str">
            <v>NCM-W05</v>
          </cell>
        </row>
        <row r="408">
          <cell r="A408">
            <v>9002179</v>
          </cell>
          <cell r="B408">
            <v>1</v>
          </cell>
          <cell r="D408" t="str">
            <v>ELO</v>
          </cell>
          <cell r="E408" t="str">
            <v>W</v>
          </cell>
          <cell r="F408" t="str">
            <v>NSW</v>
          </cell>
          <cell r="G408">
            <v>40000</v>
          </cell>
          <cell r="H408" t="str">
            <v>MOBIUS</v>
          </cell>
          <cell r="I408">
            <v>49000</v>
          </cell>
          <cell r="J408" t="str">
            <v>LAWTEAL</v>
          </cell>
          <cell r="M408">
            <v>9002179</v>
          </cell>
          <cell r="O408">
            <v>3550</v>
          </cell>
          <cell r="P408" t="str">
            <v>ALLMAN J G</v>
          </cell>
          <cell r="Q408">
            <v>756000</v>
          </cell>
          <cell r="R408">
            <v>0</v>
          </cell>
          <cell r="S408">
            <v>756000</v>
          </cell>
          <cell r="T408">
            <v>300</v>
          </cell>
          <cell r="U408" t="str">
            <v>Committed</v>
          </cell>
          <cell r="V408">
            <v>960</v>
          </cell>
          <cell r="W408" t="str">
            <v>Settlement Postponed</v>
          </cell>
          <cell r="X408">
            <v>38807</v>
          </cell>
          <cell r="Y408">
            <v>8</v>
          </cell>
          <cell r="Z408">
            <v>0</v>
          </cell>
          <cell r="AA408">
            <v>1.75</v>
          </cell>
          <cell r="AB408">
            <v>9.75</v>
          </cell>
          <cell r="AC408">
            <v>6142.5</v>
          </cell>
          <cell r="AD408">
            <v>70</v>
          </cell>
          <cell r="AE408">
            <v>38803</v>
          </cell>
          <cell r="AI408">
            <v>0</v>
          </cell>
          <cell r="AJ408">
            <v>38834</v>
          </cell>
          <cell r="AM408">
            <v>106</v>
          </cell>
          <cell r="AN408">
            <v>3</v>
          </cell>
          <cell r="AO408">
            <v>27</v>
          </cell>
          <cell r="AP408">
            <v>7</v>
          </cell>
          <cell r="AQ408" t="str">
            <v>KREMNIZER &amp; CO</v>
          </cell>
          <cell r="AR408" t="str">
            <v>NSW</v>
          </cell>
          <cell r="AS408" t="str">
            <v>S</v>
          </cell>
          <cell r="AT408" t="str">
            <v>PL</v>
          </cell>
          <cell r="AU408" t="str">
            <v>IT</v>
          </cell>
          <cell r="AV408" t="str">
            <v>SPLITLOAN</v>
          </cell>
          <cell r="AW408" t="str">
            <v>-</v>
          </cell>
          <cell r="AX408">
            <v>1</v>
          </cell>
          <cell r="AY408" t="str">
            <v>DLY</v>
          </cell>
          <cell r="AZ408" t="str">
            <v>N/A</v>
          </cell>
          <cell r="BA408">
            <v>0</v>
          </cell>
          <cell r="BB408">
            <v>0</v>
          </cell>
          <cell r="BC408">
            <v>0</v>
          </cell>
          <cell r="BF408" t="str">
            <v>BIP</v>
          </cell>
          <cell r="BG408" t="str">
            <v>Lawteal Equity Loan</v>
          </cell>
          <cell r="BH408" t="str">
            <v>NCM-W05</v>
          </cell>
        </row>
        <row r="409">
          <cell r="A409">
            <v>9002064</v>
          </cell>
          <cell r="B409">
            <v>1</v>
          </cell>
          <cell r="D409" t="str">
            <v>ELO</v>
          </cell>
          <cell r="E409" t="str">
            <v>W</v>
          </cell>
          <cell r="F409" t="str">
            <v>NSW</v>
          </cell>
          <cell r="G409">
            <v>40000</v>
          </cell>
          <cell r="H409" t="str">
            <v>MOBIUS</v>
          </cell>
          <cell r="I409">
            <v>49000</v>
          </cell>
          <cell r="J409" t="str">
            <v>LAWTEAL</v>
          </cell>
          <cell r="M409">
            <v>9002064</v>
          </cell>
          <cell r="O409">
            <v>3375</v>
          </cell>
          <cell r="P409" t="str">
            <v>OSMAN W</v>
          </cell>
          <cell r="Q409">
            <v>214000</v>
          </cell>
          <cell r="R409">
            <v>0</v>
          </cell>
          <cell r="S409">
            <v>214000</v>
          </cell>
          <cell r="T409">
            <v>300</v>
          </cell>
          <cell r="U409" t="str">
            <v>Committed</v>
          </cell>
          <cell r="V409">
            <v>960</v>
          </cell>
          <cell r="W409" t="str">
            <v>Settlement Postponed</v>
          </cell>
          <cell r="X409">
            <v>38838</v>
          </cell>
          <cell r="Y409">
            <v>8</v>
          </cell>
          <cell r="Z409">
            <v>0</v>
          </cell>
          <cell r="AA409">
            <v>0.75</v>
          </cell>
          <cell r="AB409">
            <v>8.75</v>
          </cell>
          <cell r="AC409">
            <v>1560.42</v>
          </cell>
          <cell r="AD409">
            <v>64.849999999999994</v>
          </cell>
          <cell r="AE409">
            <v>38828</v>
          </cell>
          <cell r="AI409">
            <v>0</v>
          </cell>
          <cell r="AJ409">
            <v>38858</v>
          </cell>
          <cell r="AM409">
            <v>106</v>
          </cell>
          <cell r="AN409">
            <v>4</v>
          </cell>
          <cell r="AO409">
            <v>21</v>
          </cell>
          <cell r="AP409">
            <v>7</v>
          </cell>
          <cell r="AQ409" t="str">
            <v>KREMNIZER &amp; CO</v>
          </cell>
          <cell r="AR409" t="str">
            <v>NSW</v>
          </cell>
          <cell r="AS409" t="str">
            <v>S</v>
          </cell>
          <cell r="AT409" t="str">
            <v>PL</v>
          </cell>
          <cell r="AU409" t="str">
            <v>IT</v>
          </cell>
          <cell r="AV409" t="str">
            <v>SPLITLOAN</v>
          </cell>
          <cell r="AW409" t="str">
            <v>-</v>
          </cell>
          <cell r="AX409">
            <v>1</v>
          </cell>
          <cell r="AY409" t="str">
            <v>DLY</v>
          </cell>
          <cell r="AZ409" t="str">
            <v>N/A</v>
          </cell>
          <cell r="BA409">
            <v>0</v>
          </cell>
          <cell r="BB409">
            <v>0</v>
          </cell>
          <cell r="BC409">
            <v>0</v>
          </cell>
          <cell r="BF409" t="str">
            <v>BIP</v>
          </cell>
          <cell r="BG409" t="str">
            <v>Lawteal Equity Loan</v>
          </cell>
          <cell r="BH409" t="str">
            <v>NCM-W05</v>
          </cell>
        </row>
        <row r="410">
          <cell r="A410">
            <v>9001647</v>
          </cell>
          <cell r="B410">
            <v>1</v>
          </cell>
          <cell r="D410" t="str">
            <v>ELO</v>
          </cell>
          <cell r="E410" t="str">
            <v>W</v>
          </cell>
          <cell r="F410" t="str">
            <v>NSW</v>
          </cell>
          <cell r="G410">
            <v>40000</v>
          </cell>
          <cell r="H410" t="str">
            <v>MOBIUS</v>
          </cell>
          <cell r="I410">
            <v>49000</v>
          </cell>
          <cell r="J410" t="str">
            <v>LAWTEAL</v>
          </cell>
          <cell r="M410">
            <v>9001647</v>
          </cell>
          <cell r="O410">
            <v>2696</v>
          </cell>
          <cell r="P410" t="str">
            <v>SANCHEZ A</v>
          </cell>
          <cell r="Q410">
            <v>476000</v>
          </cell>
          <cell r="R410">
            <v>0</v>
          </cell>
          <cell r="S410">
            <v>476000</v>
          </cell>
          <cell r="T410">
            <v>300</v>
          </cell>
          <cell r="U410" t="str">
            <v>Committed</v>
          </cell>
          <cell r="V410">
            <v>960</v>
          </cell>
          <cell r="W410" t="str">
            <v>Settlement Postponed</v>
          </cell>
          <cell r="X410">
            <v>38715</v>
          </cell>
          <cell r="Y410">
            <v>8</v>
          </cell>
          <cell r="Z410">
            <v>0</v>
          </cell>
          <cell r="AA410">
            <v>1.25</v>
          </cell>
          <cell r="AB410">
            <v>9.25</v>
          </cell>
          <cell r="AC410">
            <v>3669.17</v>
          </cell>
          <cell r="AD410">
            <v>70</v>
          </cell>
          <cell r="AE410">
            <v>38680</v>
          </cell>
          <cell r="AI410">
            <v>0</v>
          </cell>
          <cell r="AJ410">
            <v>38710</v>
          </cell>
          <cell r="AM410">
            <v>105</v>
          </cell>
          <cell r="AN410">
            <v>11</v>
          </cell>
          <cell r="AO410">
            <v>24</v>
          </cell>
          <cell r="AP410">
            <v>7</v>
          </cell>
          <cell r="AQ410" t="str">
            <v>KREMNIZER &amp; CO</v>
          </cell>
          <cell r="AR410" t="str">
            <v>NSW</v>
          </cell>
          <cell r="AS410" t="str">
            <v>S</v>
          </cell>
          <cell r="AT410" t="str">
            <v>PL</v>
          </cell>
          <cell r="AU410" t="str">
            <v>IT</v>
          </cell>
          <cell r="AV410" t="str">
            <v>SPLITLOAN</v>
          </cell>
          <cell r="AW410">
            <v>9001647</v>
          </cell>
          <cell r="AX410">
            <v>1</v>
          </cell>
          <cell r="AY410" t="str">
            <v>DLY</v>
          </cell>
          <cell r="AZ410" t="str">
            <v>N/A</v>
          </cell>
          <cell r="BA410">
            <v>0</v>
          </cell>
          <cell r="BB410">
            <v>0</v>
          </cell>
          <cell r="BC410">
            <v>0</v>
          </cell>
          <cell r="BF410" t="str">
            <v>BIP</v>
          </cell>
          <cell r="BG410" t="str">
            <v>Lawteal Equity Loan</v>
          </cell>
          <cell r="BH410" t="str">
            <v>NCM-W05</v>
          </cell>
        </row>
        <row r="411">
          <cell r="A411">
            <v>9001768</v>
          </cell>
          <cell r="B411">
            <v>1</v>
          </cell>
          <cell r="D411" t="str">
            <v>ELO</v>
          </cell>
          <cell r="E411" t="str">
            <v>W</v>
          </cell>
          <cell r="F411" t="str">
            <v>NSW</v>
          </cell>
          <cell r="G411">
            <v>40000</v>
          </cell>
          <cell r="H411" t="str">
            <v>MOBIUS</v>
          </cell>
          <cell r="I411">
            <v>49000</v>
          </cell>
          <cell r="J411" t="str">
            <v>LAWTEAL</v>
          </cell>
          <cell r="M411">
            <v>9001768</v>
          </cell>
          <cell r="O411">
            <v>2894</v>
          </cell>
          <cell r="P411" t="str">
            <v>GUTIERREZ N F</v>
          </cell>
          <cell r="Q411">
            <v>259000</v>
          </cell>
          <cell r="R411">
            <v>0</v>
          </cell>
          <cell r="S411">
            <v>259000</v>
          </cell>
          <cell r="T411">
            <v>300</v>
          </cell>
          <cell r="U411" t="str">
            <v>Committed</v>
          </cell>
          <cell r="V411">
            <v>960</v>
          </cell>
          <cell r="W411" t="str">
            <v>Settlement Postponed</v>
          </cell>
          <cell r="X411">
            <v>38708</v>
          </cell>
          <cell r="Y411">
            <v>8</v>
          </cell>
          <cell r="Z411">
            <v>0</v>
          </cell>
          <cell r="AA411">
            <v>1.25</v>
          </cell>
          <cell r="AB411">
            <v>9.25</v>
          </cell>
          <cell r="AC411">
            <v>1996.46</v>
          </cell>
          <cell r="AD411">
            <v>70</v>
          </cell>
          <cell r="AE411">
            <v>38708</v>
          </cell>
          <cell r="AI411">
            <v>0</v>
          </cell>
          <cell r="AJ411">
            <v>38739</v>
          </cell>
          <cell r="AM411">
            <v>105</v>
          </cell>
          <cell r="AN411">
            <v>12</v>
          </cell>
          <cell r="AO411">
            <v>22</v>
          </cell>
          <cell r="AP411">
            <v>7</v>
          </cell>
          <cell r="AQ411" t="str">
            <v>KREMNIZER &amp; CO</v>
          </cell>
          <cell r="AR411" t="str">
            <v>NSW</v>
          </cell>
          <cell r="AS411" t="str">
            <v>S</v>
          </cell>
          <cell r="AT411" t="str">
            <v>PL</v>
          </cell>
          <cell r="AU411" t="str">
            <v>IT</v>
          </cell>
          <cell r="AV411" t="str">
            <v>SPLITLOAN</v>
          </cell>
          <cell r="AW411">
            <v>9001768</v>
          </cell>
          <cell r="AX411">
            <v>1</v>
          </cell>
          <cell r="AY411" t="str">
            <v>DLY</v>
          </cell>
          <cell r="AZ411" t="str">
            <v>N/A</v>
          </cell>
          <cell r="BA411">
            <v>0</v>
          </cell>
          <cell r="BB411">
            <v>0</v>
          </cell>
          <cell r="BC411">
            <v>0</v>
          </cell>
          <cell r="BF411" t="str">
            <v>BIP</v>
          </cell>
          <cell r="BG411" t="str">
            <v>Lawteal Equity Loan</v>
          </cell>
          <cell r="BH411" t="str">
            <v>NCM-W05</v>
          </cell>
        </row>
        <row r="412">
          <cell r="A412">
            <v>9001888</v>
          </cell>
          <cell r="B412">
            <v>1</v>
          </cell>
          <cell r="D412" t="str">
            <v>ELO</v>
          </cell>
          <cell r="E412" t="str">
            <v>W</v>
          </cell>
          <cell r="F412" t="str">
            <v>NSW</v>
          </cell>
          <cell r="G412">
            <v>40000</v>
          </cell>
          <cell r="H412" t="str">
            <v>MOBIUS</v>
          </cell>
          <cell r="I412">
            <v>49000</v>
          </cell>
          <cell r="J412" t="str">
            <v>LAWTEAL</v>
          </cell>
          <cell r="M412">
            <v>9001888</v>
          </cell>
          <cell r="O412">
            <v>3086</v>
          </cell>
          <cell r="P412" t="str">
            <v>MCDOWELL ENTER</v>
          </cell>
          <cell r="Q412">
            <v>276000</v>
          </cell>
          <cell r="R412">
            <v>0</v>
          </cell>
          <cell r="S412">
            <v>276000</v>
          </cell>
          <cell r="T412">
            <v>300</v>
          </cell>
          <cell r="U412" t="str">
            <v>Committed</v>
          </cell>
          <cell r="V412">
            <v>960</v>
          </cell>
          <cell r="W412" t="str">
            <v>Settlement Postponed</v>
          </cell>
          <cell r="X412">
            <v>38761</v>
          </cell>
          <cell r="Y412">
            <v>8</v>
          </cell>
          <cell r="Z412">
            <v>0</v>
          </cell>
          <cell r="AA412">
            <v>1.25</v>
          </cell>
          <cell r="AB412">
            <v>9.25</v>
          </cell>
          <cell r="AC412">
            <v>2127.5</v>
          </cell>
          <cell r="AD412">
            <v>69.87</v>
          </cell>
          <cell r="AE412">
            <v>38761</v>
          </cell>
          <cell r="AI412">
            <v>0</v>
          </cell>
          <cell r="AJ412">
            <v>38789</v>
          </cell>
          <cell r="AM412">
            <v>106</v>
          </cell>
          <cell r="AN412">
            <v>2</v>
          </cell>
          <cell r="AO412">
            <v>13</v>
          </cell>
          <cell r="AP412">
            <v>7</v>
          </cell>
          <cell r="AQ412" t="str">
            <v>KREMNIZER &amp; CO</v>
          </cell>
          <cell r="AR412" t="str">
            <v>NSW</v>
          </cell>
          <cell r="AS412" t="str">
            <v>S</v>
          </cell>
          <cell r="AT412" t="str">
            <v>PL</v>
          </cell>
          <cell r="AU412" t="str">
            <v>IT</v>
          </cell>
          <cell r="AV412" t="str">
            <v>SPLITLOAN</v>
          </cell>
          <cell r="AW412">
            <v>9001888</v>
          </cell>
          <cell r="AX412">
            <v>1</v>
          </cell>
          <cell r="AY412" t="str">
            <v>DLY</v>
          </cell>
          <cell r="AZ412" t="str">
            <v>N/A</v>
          </cell>
          <cell r="BA412">
            <v>0</v>
          </cell>
          <cell r="BB412">
            <v>0</v>
          </cell>
          <cell r="BC412">
            <v>0</v>
          </cell>
          <cell r="BF412" t="str">
            <v>BIP</v>
          </cell>
          <cell r="BG412" t="str">
            <v>Lawteal Equity Loan</v>
          </cell>
          <cell r="BH412" t="str">
            <v>NCM-W05</v>
          </cell>
        </row>
        <row r="413">
          <cell r="A413">
            <v>9002051</v>
          </cell>
          <cell r="B413">
            <v>1</v>
          </cell>
          <cell r="D413" t="str">
            <v>ELO</v>
          </cell>
          <cell r="E413" t="str">
            <v>W</v>
          </cell>
          <cell r="F413" t="str">
            <v>NSW</v>
          </cell>
          <cell r="G413">
            <v>40000</v>
          </cell>
          <cell r="H413" t="str">
            <v>MOBIUS</v>
          </cell>
          <cell r="I413">
            <v>49000</v>
          </cell>
          <cell r="J413" t="str">
            <v>LAWTEAL</v>
          </cell>
          <cell r="M413">
            <v>9002051</v>
          </cell>
          <cell r="O413">
            <v>3358</v>
          </cell>
          <cell r="P413" t="str">
            <v>ZAMMIT A</v>
          </cell>
          <cell r="Q413">
            <v>455000</v>
          </cell>
          <cell r="R413">
            <v>0</v>
          </cell>
          <cell r="S413">
            <v>455000</v>
          </cell>
          <cell r="T413">
            <v>300</v>
          </cell>
          <cell r="U413" t="str">
            <v>Committed</v>
          </cell>
          <cell r="V413">
            <v>960</v>
          </cell>
          <cell r="W413" t="str">
            <v>Settlement Postponed</v>
          </cell>
          <cell r="X413">
            <v>38777</v>
          </cell>
          <cell r="Y413">
            <v>8</v>
          </cell>
          <cell r="Z413">
            <v>0</v>
          </cell>
          <cell r="AA413">
            <v>1</v>
          </cell>
          <cell r="AB413">
            <v>9</v>
          </cell>
          <cell r="AC413">
            <v>3412.5</v>
          </cell>
          <cell r="AD413">
            <v>70</v>
          </cell>
          <cell r="AE413">
            <v>38776</v>
          </cell>
          <cell r="AI413">
            <v>0</v>
          </cell>
          <cell r="AJ413">
            <v>38804</v>
          </cell>
          <cell r="AM413">
            <v>106</v>
          </cell>
          <cell r="AN413">
            <v>2</v>
          </cell>
          <cell r="AO413">
            <v>28</v>
          </cell>
          <cell r="AP413">
            <v>7</v>
          </cell>
          <cell r="AQ413" t="str">
            <v>KREMNIZER &amp; CO</v>
          </cell>
          <cell r="AR413" t="str">
            <v>NSW</v>
          </cell>
          <cell r="AS413" t="str">
            <v>S</v>
          </cell>
          <cell r="AT413" t="str">
            <v>PL</v>
          </cell>
          <cell r="AU413" t="str">
            <v>IT</v>
          </cell>
          <cell r="AV413" t="str">
            <v>SPLITLOAN</v>
          </cell>
          <cell r="AW413" t="str">
            <v>-</v>
          </cell>
          <cell r="AX413">
            <v>1</v>
          </cell>
          <cell r="AY413" t="str">
            <v>DLY</v>
          </cell>
          <cell r="AZ413" t="str">
            <v>N/A</v>
          </cell>
          <cell r="BA413">
            <v>0</v>
          </cell>
          <cell r="BB413">
            <v>0</v>
          </cell>
          <cell r="BC413">
            <v>0</v>
          </cell>
          <cell r="BF413" t="str">
            <v>BIP</v>
          </cell>
          <cell r="BG413" t="str">
            <v>Lawteal Equity Loan</v>
          </cell>
          <cell r="BH413" t="str">
            <v>NCM-W05</v>
          </cell>
        </row>
        <row r="414">
          <cell r="A414">
            <v>9002129</v>
          </cell>
          <cell r="B414">
            <v>1</v>
          </cell>
          <cell r="D414" t="str">
            <v>ELO</v>
          </cell>
          <cell r="E414" t="str">
            <v>W</v>
          </cell>
          <cell r="F414" t="str">
            <v>NSW</v>
          </cell>
          <cell r="G414">
            <v>40000</v>
          </cell>
          <cell r="H414" t="str">
            <v>MOBIUS</v>
          </cell>
          <cell r="I414">
            <v>49000</v>
          </cell>
          <cell r="J414" t="str">
            <v>LAWTEAL</v>
          </cell>
          <cell r="M414">
            <v>9002129</v>
          </cell>
          <cell r="O414">
            <v>3477</v>
          </cell>
          <cell r="P414" t="str">
            <v>FITCH B M</v>
          </cell>
          <cell r="Q414">
            <v>175000</v>
          </cell>
          <cell r="R414">
            <v>0</v>
          </cell>
          <cell r="S414">
            <v>175000</v>
          </cell>
          <cell r="T414">
            <v>300</v>
          </cell>
          <cell r="U414" t="str">
            <v>Committed</v>
          </cell>
          <cell r="V414">
            <v>960</v>
          </cell>
          <cell r="W414" t="str">
            <v>Settlement Postponed</v>
          </cell>
          <cell r="X414">
            <v>38791</v>
          </cell>
          <cell r="Y414">
            <v>8</v>
          </cell>
          <cell r="Z414">
            <v>0</v>
          </cell>
          <cell r="AA414">
            <v>2.2000000000000002</v>
          </cell>
          <cell r="AB414">
            <v>10.199999999999999</v>
          </cell>
          <cell r="AC414">
            <v>1487.5</v>
          </cell>
          <cell r="AD414">
            <v>67.31</v>
          </cell>
          <cell r="AE414">
            <v>38791</v>
          </cell>
          <cell r="AI414">
            <v>0</v>
          </cell>
          <cell r="AJ414">
            <v>38822</v>
          </cell>
          <cell r="AM414">
            <v>106</v>
          </cell>
          <cell r="AN414">
            <v>3</v>
          </cell>
          <cell r="AO414">
            <v>15</v>
          </cell>
          <cell r="AP414">
            <v>7</v>
          </cell>
          <cell r="AQ414" t="str">
            <v>KREMNIZER &amp; CO</v>
          </cell>
          <cell r="AR414" t="str">
            <v>NSW</v>
          </cell>
          <cell r="AS414" t="str">
            <v>S</v>
          </cell>
          <cell r="AT414" t="str">
            <v>PL</v>
          </cell>
          <cell r="AU414" t="str">
            <v>IT</v>
          </cell>
          <cell r="AV414" t="str">
            <v>SPLITLOAN</v>
          </cell>
          <cell r="AW414" t="str">
            <v>-</v>
          </cell>
          <cell r="AX414">
            <v>1</v>
          </cell>
          <cell r="AY414" t="str">
            <v>DLY</v>
          </cell>
          <cell r="AZ414" t="str">
            <v>N/A</v>
          </cell>
          <cell r="BA414">
            <v>0</v>
          </cell>
          <cell r="BB414">
            <v>0</v>
          </cell>
          <cell r="BC414">
            <v>0</v>
          </cell>
          <cell r="BF414" t="str">
            <v>BIP</v>
          </cell>
          <cell r="BG414" t="str">
            <v>Lawteal Equity Loan</v>
          </cell>
          <cell r="BH414" t="str">
            <v>NCM-W05</v>
          </cell>
        </row>
        <row r="415">
          <cell r="A415">
            <v>9002179</v>
          </cell>
          <cell r="B415">
            <v>1</v>
          </cell>
          <cell r="D415" t="str">
            <v>ELO</v>
          </cell>
          <cell r="E415" t="str">
            <v>W</v>
          </cell>
          <cell r="F415" t="str">
            <v>NSW</v>
          </cell>
          <cell r="G415">
            <v>40000</v>
          </cell>
          <cell r="H415" t="str">
            <v>MOBIUS</v>
          </cell>
          <cell r="I415">
            <v>49000</v>
          </cell>
          <cell r="J415" t="str">
            <v>LAWTEAL</v>
          </cell>
          <cell r="M415">
            <v>9002179</v>
          </cell>
          <cell r="O415">
            <v>3550</v>
          </cell>
          <cell r="P415" t="str">
            <v>ALLMAN J G</v>
          </cell>
          <cell r="Q415">
            <v>756000</v>
          </cell>
          <cell r="R415">
            <v>0</v>
          </cell>
          <cell r="S415">
            <v>756000</v>
          </cell>
          <cell r="T415">
            <v>300</v>
          </cell>
          <cell r="U415" t="str">
            <v>Committed</v>
          </cell>
          <cell r="V415">
            <v>960</v>
          </cell>
          <cell r="W415" t="str">
            <v>Settlement Postponed</v>
          </cell>
          <cell r="X415">
            <v>38807</v>
          </cell>
          <cell r="Y415">
            <v>8</v>
          </cell>
          <cell r="Z415">
            <v>0</v>
          </cell>
          <cell r="AA415">
            <v>1.75</v>
          </cell>
          <cell r="AB415">
            <v>9.75</v>
          </cell>
          <cell r="AC415">
            <v>6142.5</v>
          </cell>
          <cell r="AD415">
            <v>70</v>
          </cell>
          <cell r="AE415">
            <v>38803</v>
          </cell>
          <cell r="AI415">
            <v>0</v>
          </cell>
          <cell r="AJ415">
            <v>38834</v>
          </cell>
          <cell r="AM415">
            <v>106</v>
          </cell>
          <cell r="AN415">
            <v>3</v>
          </cell>
          <cell r="AO415">
            <v>27</v>
          </cell>
          <cell r="AP415">
            <v>7</v>
          </cell>
          <cell r="AQ415" t="str">
            <v>KREMNIZER &amp; CO</v>
          </cell>
          <cell r="AR415" t="str">
            <v>NSW</v>
          </cell>
          <cell r="AS415" t="str">
            <v>S</v>
          </cell>
          <cell r="AT415" t="str">
            <v>PL</v>
          </cell>
          <cell r="AU415" t="str">
            <v>IT</v>
          </cell>
          <cell r="AV415" t="str">
            <v>SPLITLOAN</v>
          </cell>
          <cell r="AW415" t="str">
            <v>-</v>
          </cell>
          <cell r="AX415">
            <v>1</v>
          </cell>
          <cell r="AY415" t="str">
            <v>DLY</v>
          </cell>
          <cell r="AZ415" t="str">
            <v>N/A</v>
          </cell>
          <cell r="BA415">
            <v>0</v>
          </cell>
          <cell r="BB415">
            <v>0</v>
          </cell>
          <cell r="BC415">
            <v>0</v>
          </cell>
          <cell r="BF415" t="str">
            <v>BIP</v>
          </cell>
          <cell r="BG415" t="str">
            <v>Lawteal Equity Loan</v>
          </cell>
          <cell r="BH415" t="str">
            <v>NCM-W05</v>
          </cell>
        </row>
        <row r="416">
          <cell r="A416">
            <v>9002064</v>
          </cell>
          <cell r="B416">
            <v>1</v>
          </cell>
          <cell r="D416" t="str">
            <v>ELO</v>
          </cell>
          <cell r="E416" t="str">
            <v>W</v>
          </cell>
          <cell r="F416" t="str">
            <v>NSW</v>
          </cell>
          <cell r="G416">
            <v>40000</v>
          </cell>
          <cell r="H416" t="str">
            <v>MOBIUS</v>
          </cell>
          <cell r="I416">
            <v>49000</v>
          </cell>
          <cell r="J416" t="str">
            <v>LAWTEAL</v>
          </cell>
          <cell r="M416">
            <v>9002064</v>
          </cell>
          <cell r="O416">
            <v>3375</v>
          </cell>
          <cell r="P416" t="str">
            <v>OSMAN W</v>
          </cell>
          <cell r="Q416">
            <v>214000</v>
          </cell>
          <cell r="R416">
            <v>0</v>
          </cell>
          <cell r="S416">
            <v>214000</v>
          </cell>
          <cell r="T416">
            <v>300</v>
          </cell>
          <cell r="U416" t="str">
            <v>Committed</v>
          </cell>
          <cell r="V416">
            <v>960</v>
          </cell>
          <cell r="W416" t="str">
            <v>Settlement Postponed</v>
          </cell>
          <cell r="X416">
            <v>38838</v>
          </cell>
          <cell r="Y416">
            <v>8</v>
          </cell>
          <cell r="Z416">
            <v>0</v>
          </cell>
          <cell r="AA416">
            <v>0.75</v>
          </cell>
          <cell r="AB416">
            <v>8.75</v>
          </cell>
          <cell r="AC416">
            <v>1560.42</v>
          </cell>
          <cell r="AD416">
            <v>64.849999999999994</v>
          </cell>
          <cell r="AE416">
            <v>38828</v>
          </cell>
          <cell r="AI416">
            <v>0</v>
          </cell>
          <cell r="AJ416">
            <v>38858</v>
          </cell>
          <cell r="AM416">
            <v>106</v>
          </cell>
          <cell r="AN416">
            <v>4</v>
          </cell>
          <cell r="AO416">
            <v>21</v>
          </cell>
          <cell r="AP416">
            <v>7</v>
          </cell>
          <cell r="AQ416" t="str">
            <v>KREMNIZER &amp; CO</v>
          </cell>
          <cell r="AR416" t="str">
            <v>NSW</v>
          </cell>
          <cell r="AS416" t="str">
            <v>S</v>
          </cell>
          <cell r="AT416" t="str">
            <v>PL</v>
          </cell>
          <cell r="AU416" t="str">
            <v>IT</v>
          </cell>
          <cell r="AV416" t="str">
            <v>SPLITLOAN</v>
          </cell>
          <cell r="AW416" t="str">
            <v>-</v>
          </cell>
          <cell r="AX416">
            <v>1</v>
          </cell>
          <cell r="AY416" t="str">
            <v>DLY</v>
          </cell>
          <cell r="AZ416" t="str">
            <v>N/A</v>
          </cell>
          <cell r="BA416">
            <v>0</v>
          </cell>
          <cell r="BB416">
            <v>0</v>
          </cell>
          <cell r="BC416">
            <v>0</v>
          </cell>
          <cell r="BF416" t="str">
            <v>BIP</v>
          </cell>
          <cell r="BG416" t="str">
            <v>Lawteal Equity Loan</v>
          </cell>
          <cell r="BH416" t="str">
            <v>NCM-W05</v>
          </cell>
        </row>
        <row r="417">
          <cell r="A417">
            <v>9001888</v>
          </cell>
          <cell r="B417">
            <v>1</v>
          </cell>
          <cell r="D417" t="str">
            <v>ELO</v>
          </cell>
          <cell r="E417" t="str">
            <v>W</v>
          </cell>
          <cell r="F417" t="str">
            <v>NSW</v>
          </cell>
          <cell r="G417">
            <v>40000</v>
          </cell>
          <cell r="H417" t="str">
            <v>MOBIUS</v>
          </cell>
          <cell r="I417">
            <v>49000</v>
          </cell>
          <cell r="J417" t="str">
            <v>LAWTEAL</v>
          </cell>
          <cell r="M417">
            <v>9001888</v>
          </cell>
          <cell r="O417">
            <v>3086</v>
          </cell>
          <cell r="P417" t="str">
            <v>MCDOWELL ENTER</v>
          </cell>
          <cell r="Q417">
            <v>276000</v>
          </cell>
          <cell r="R417">
            <v>0</v>
          </cell>
          <cell r="S417">
            <v>276000</v>
          </cell>
          <cell r="T417">
            <v>300</v>
          </cell>
          <cell r="U417" t="str">
            <v>Committed</v>
          </cell>
          <cell r="V417">
            <v>960</v>
          </cell>
          <cell r="W417" t="str">
            <v>Settlement Postponed</v>
          </cell>
          <cell r="X417">
            <v>38761</v>
          </cell>
          <cell r="Y417">
            <v>8</v>
          </cell>
          <cell r="Z417">
            <v>0</v>
          </cell>
          <cell r="AA417">
            <v>1.25</v>
          </cell>
          <cell r="AB417">
            <v>9.25</v>
          </cell>
          <cell r="AC417">
            <v>2127.5</v>
          </cell>
          <cell r="AD417">
            <v>69.87</v>
          </cell>
          <cell r="AE417">
            <v>38761</v>
          </cell>
          <cell r="AI417">
            <v>0</v>
          </cell>
          <cell r="AJ417">
            <v>38789</v>
          </cell>
          <cell r="AM417">
            <v>106</v>
          </cell>
          <cell r="AN417">
            <v>2</v>
          </cell>
          <cell r="AO417">
            <v>13</v>
          </cell>
          <cell r="AP417">
            <v>7</v>
          </cell>
          <cell r="AQ417" t="str">
            <v>KREMNIZER &amp; CO</v>
          </cell>
          <cell r="AR417" t="str">
            <v>NSW</v>
          </cell>
          <cell r="AS417" t="str">
            <v>S</v>
          </cell>
          <cell r="AT417" t="str">
            <v>PL</v>
          </cell>
          <cell r="AU417" t="str">
            <v>IT</v>
          </cell>
          <cell r="AV417" t="str">
            <v>SPLITLOAN</v>
          </cell>
          <cell r="AW417">
            <v>9001888</v>
          </cell>
          <cell r="AX417">
            <v>1</v>
          </cell>
          <cell r="AY417" t="str">
            <v>DLY</v>
          </cell>
          <cell r="AZ417" t="str">
            <v>N/A</v>
          </cell>
          <cell r="BA417">
            <v>0</v>
          </cell>
          <cell r="BB417">
            <v>0</v>
          </cell>
          <cell r="BC417">
            <v>0</v>
          </cell>
          <cell r="BF417" t="str">
            <v>BIP</v>
          </cell>
          <cell r="BG417" t="str">
            <v>Lawteal Equity Loan</v>
          </cell>
          <cell r="BH417" t="str">
            <v>NCM-W05</v>
          </cell>
        </row>
        <row r="418">
          <cell r="A418">
            <v>9002051</v>
          </cell>
          <cell r="B418">
            <v>1</v>
          </cell>
          <cell r="D418" t="str">
            <v>ELO</v>
          </cell>
          <cell r="E418" t="str">
            <v>W</v>
          </cell>
          <cell r="F418" t="str">
            <v>NSW</v>
          </cell>
          <cell r="G418">
            <v>40000</v>
          </cell>
          <cell r="H418" t="str">
            <v>MOBIUS</v>
          </cell>
          <cell r="I418">
            <v>49000</v>
          </cell>
          <cell r="J418" t="str">
            <v>LAWTEAL</v>
          </cell>
          <cell r="M418">
            <v>9002051</v>
          </cell>
          <cell r="O418">
            <v>3358</v>
          </cell>
          <cell r="P418" t="str">
            <v>ZAMMIT A</v>
          </cell>
          <cell r="Q418">
            <v>455000</v>
          </cell>
          <cell r="R418">
            <v>0</v>
          </cell>
          <cell r="S418">
            <v>455000</v>
          </cell>
          <cell r="T418">
            <v>300</v>
          </cell>
          <cell r="U418" t="str">
            <v>Committed</v>
          </cell>
          <cell r="V418">
            <v>960</v>
          </cell>
          <cell r="W418" t="str">
            <v>Settlement Postponed</v>
          </cell>
          <cell r="X418">
            <v>38777</v>
          </cell>
          <cell r="Y418">
            <v>8</v>
          </cell>
          <cell r="Z418">
            <v>0</v>
          </cell>
          <cell r="AA418">
            <v>1</v>
          </cell>
          <cell r="AB418">
            <v>9</v>
          </cell>
          <cell r="AC418">
            <v>3412.5</v>
          </cell>
          <cell r="AD418">
            <v>70</v>
          </cell>
          <cell r="AE418">
            <v>38776</v>
          </cell>
          <cell r="AI418">
            <v>0</v>
          </cell>
          <cell r="AJ418">
            <v>38804</v>
          </cell>
          <cell r="AM418">
            <v>106</v>
          </cell>
          <cell r="AN418">
            <v>2</v>
          </cell>
          <cell r="AO418">
            <v>28</v>
          </cell>
          <cell r="AP418">
            <v>7</v>
          </cell>
          <cell r="AQ418" t="str">
            <v>KREMNIZER &amp; CO</v>
          </cell>
          <cell r="AR418" t="str">
            <v>NSW</v>
          </cell>
          <cell r="AS418" t="str">
            <v>S</v>
          </cell>
          <cell r="AT418" t="str">
            <v>PL</v>
          </cell>
          <cell r="AU418" t="str">
            <v>IT</v>
          </cell>
          <cell r="AV418" t="str">
            <v>SPLITLOAN</v>
          </cell>
          <cell r="AW418" t="str">
            <v>-</v>
          </cell>
          <cell r="AX418">
            <v>1</v>
          </cell>
          <cell r="AY418" t="str">
            <v>DLY</v>
          </cell>
          <cell r="AZ418" t="str">
            <v>N/A</v>
          </cell>
          <cell r="BA418">
            <v>0</v>
          </cell>
          <cell r="BB418">
            <v>0</v>
          </cell>
          <cell r="BC418">
            <v>0</v>
          </cell>
          <cell r="BF418" t="str">
            <v>BIP</v>
          </cell>
          <cell r="BG418" t="str">
            <v>Lawteal Equity Loan</v>
          </cell>
          <cell r="BH418" t="str">
            <v>NCM-W05</v>
          </cell>
        </row>
        <row r="419">
          <cell r="A419">
            <v>9002129</v>
          </cell>
          <cell r="B419">
            <v>1</v>
          </cell>
          <cell r="D419" t="str">
            <v>ELO</v>
          </cell>
          <cell r="E419" t="str">
            <v>W</v>
          </cell>
          <cell r="F419" t="str">
            <v>NSW</v>
          </cell>
          <cell r="G419">
            <v>40000</v>
          </cell>
          <cell r="H419" t="str">
            <v>MOBIUS</v>
          </cell>
          <cell r="I419">
            <v>49000</v>
          </cell>
          <cell r="J419" t="str">
            <v>LAWTEAL</v>
          </cell>
          <cell r="M419">
            <v>9002129</v>
          </cell>
          <cell r="O419">
            <v>3477</v>
          </cell>
          <cell r="P419" t="str">
            <v>FITCH B M</v>
          </cell>
          <cell r="Q419">
            <v>175000</v>
          </cell>
          <cell r="R419">
            <v>0</v>
          </cell>
          <cell r="S419">
            <v>175000</v>
          </cell>
          <cell r="T419">
            <v>300</v>
          </cell>
          <cell r="U419" t="str">
            <v>Committed</v>
          </cell>
          <cell r="V419">
            <v>960</v>
          </cell>
          <cell r="W419" t="str">
            <v>Settlement Postponed</v>
          </cell>
          <cell r="X419">
            <v>38791</v>
          </cell>
          <cell r="Y419">
            <v>8</v>
          </cell>
          <cell r="Z419">
            <v>0</v>
          </cell>
          <cell r="AA419">
            <v>2.2000000000000002</v>
          </cell>
          <cell r="AB419">
            <v>10.199999999999999</v>
          </cell>
          <cell r="AC419">
            <v>1487.5</v>
          </cell>
          <cell r="AD419">
            <v>67.31</v>
          </cell>
          <cell r="AE419">
            <v>38791</v>
          </cell>
          <cell r="AI419">
            <v>0</v>
          </cell>
          <cell r="AJ419">
            <v>38822</v>
          </cell>
          <cell r="AM419">
            <v>106</v>
          </cell>
          <cell r="AN419">
            <v>3</v>
          </cell>
          <cell r="AO419">
            <v>15</v>
          </cell>
          <cell r="AP419">
            <v>7</v>
          </cell>
          <cell r="AQ419" t="str">
            <v>KREMNIZER &amp; CO</v>
          </cell>
          <cell r="AR419" t="str">
            <v>NSW</v>
          </cell>
          <cell r="AS419" t="str">
            <v>S</v>
          </cell>
          <cell r="AT419" t="str">
            <v>PL</v>
          </cell>
          <cell r="AU419" t="str">
            <v>IT</v>
          </cell>
          <cell r="AV419" t="str">
            <v>SPLITLOAN</v>
          </cell>
          <cell r="AW419" t="str">
            <v>-</v>
          </cell>
          <cell r="AX419">
            <v>1</v>
          </cell>
          <cell r="AY419" t="str">
            <v>DLY</v>
          </cell>
          <cell r="AZ419" t="str">
            <v>N/A</v>
          </cell>
          <cell r="BA419">
            <v>0</v>
          </cell>
          <cell r="BB419">
            <v>0</v>
          </cell>
          <cell r="BC419">
            <v>0</v>
          </cell>
          <cell r="BF419" t="str">
            <v>BIP</v>
          </cell>
          <cell r="BG419" t="str">
            <v>Lawteal Equity Loan</v>
          </cell>
          <cell r="BH419" t="str">
            <v>NCM-W05</v>
          </cell>
        </row>
        <row r="420">
          <cell r="A420">
            <v>9002179</v>
          </cell>
          <cell r="B420">
            <v>1</v>
          </cell>
          <cell r="D420" t="str">
            <v>ELO</v>
          </cell>
          <cell r="E420" t="str">
            <v>W</v>
          </cell>
          <cell r="F420" t="str">
            <v>NSW</v>
          </cell>
          <cell r="G420">
            <v>40000</v>
          </cell>
          <cell r="H420" t="str">
            <v>MOBIUS</v>
          </cell>
          <cell r="I420">
            <v>49000</v>
          </cell>
          <cell r="J420" t="str">
            <v>LAWTEAL</v>
          </cell>
          <cell r="M420">
            <v>9002179</v>
          </cell>
          <cell r="O420">
            <v>3550</v>
          </cell>
          <cell r="P420" t="str">
            <v>ALLMAN J G</v>
          </cell>
          <cell r="Q420">
            <v>756000</v>
          </cell>
          <cell r="R420">
            <v>0</v>
          </cell>
          <cell r="S420">
            <v>756000</v>
          </cell>
          <cell r="T420">
            <v>300</v>
          </cell>
          <cell r="U420" t="str">
            <v>Committed</v>
          </cell>
          <cell r="V420">
            <v>960</v>
          </cell>
          <cell r="W420" t="str">
            <v>Settlement Postponed</v>
          </cell>
          <cell r="X420">
            <v>38807</v>
          </cell>
          <cell r="Y420">
            <v>8</v>
          </cell>
          <cell r="Z420">
            <v>0</v>
          </cell>
          <cell r="AA420">
            <v>1.75</v>
          </cell>
          <cell r="AB420">
            <v>9.75</v>
          </cell>
          <cell r="AC420">
            <v>6142.5</v>
          </cell>
          <cell r="AD420">
            <v>70</v>
          </cell>
          <cell r="AE420">
            <v>38803</v>
          </cell>
          <cell r="AI420">
            <v>0</v>
          </cell>
          <cell r="AJ420">
            <v>38834</v>
          </cell>
          <cell r="AM420">
            <v>106</v>
          </cell>
          <cell r="AN420">
            <v>3</v>
          </cell>
          <cell r="AO420">
            <v>27</v>
          </cell>
          <cell r="AP420">
            <v>7</v>
          </cell>
          <cell r="AQ420" t="str">
            <v>KREMNIZER &amp; CO</v>
          </cell>
          <cell r="AR420" t="str">
            <v>NSW</v>
          </cell>
          <cell r="AS420" t="str">
            <v>S</v>
          </cell>
          <cell r="AT420" t="str">
            <v>PL</v>
          </cell>
          <cell r="AU420" t="str">
            <v>IT</v>
          </cell>
          <cell r="AV420" t="str">
            <v>SPLITLOAN</v>
          </cell>
          <cell r="AW420" t="str">
            <v>-</v>
          </cell>
          <cell r="AX420">
            <v>1</v>
          </cell>
          <cell r="AY420" t="str">
            <v>DLY</v>
          </cell>
          <cell r="AZ420" t="str">
            <v>N/A</v>
          </cell>
          <cell r="BA420">
            <v>0</v>
          </cell>
          <cell r="BB420">
            <v>0</v>
          </cell>
          <cell r="BC420">
            <v>0</v>
          </cell>
          <cell r="BF420" t="str">
            <v>BIP</v>
          </cell>
          <cell r="BG420" t="str">
            <v>Lawteal Equity Loan</v>
          </cell>
          <cell r="BH420" t="str">
            <v>NCM-W05</v>
          </cell>
        </row>
        <row r="421">
          <cell r="A421">
            <v>9002093</v>
          </cell>
          <cell r="B421">
            <v>1</v>
          </cell>
          <cell r="D421" t="str">
            <v>NLA</v>
          </cell>
          <cell r="E421" t="str">
            <v>W</v>
          </cell>
          <cell r="F421" t="str">
            <v>QLD</v>
          </cell>
          <cell r="G421">
            <v>40000</v>
          </cell>
          <cell r="H421" t="str">
            <v>MOBIUS</v>
          </cell>
          <cell r="I421">
            <v>40065</v>
          </cell>
          <cell r="J421" t="str">
            <v>PIONEER</v>
          </cell>
          <cell r="M421">
            <v>9002093</v>
          </cell>
          <cell r="O421">
            <v>3418</v>
          </cell>
          <cell r="P421" t="str">
            <v>PULTORAK W</v>
          </cell>
          <cell r="Q421">
            <v>194750</v>
          </cell>
          <cell r="R421">
            <v>0</v>
          </cell>
          <cell r="S421">
            <v>194750</v>
          </cell>
          <cell r="T421">
            <v>300</v>
          </cell>
          <cell r="U421" t="str">
            <v>Committed</v>
          </cell>
          <cell r="V421">
            <v>960</v>
          </cell>
          <cell r="W421" t="str">
            <v>Settlement Postponed</v>
          </cell>
          <cell r="X421">
            <v>38820</v>
          </cell>
          <cell r="Y421">
            <v>5.84</v>
          </cell>
          <cell r="Z421">
            <v>1.25</v>
          </cell>
          <cell r="AA421">
            <v>1.9</v>
          </cell>
          <cell r="AB421">
            <v>8.99</v>
          </cell>
          <cell r="AC421">
            <v>1459</v>
          </cell>
          <cell r="AD421">
            <v>95</v>
          </cell>
          <cell r="AE421">
            <v>38820</v>
          </cell>
          <cell r="AI421">
            <v>0</v>
          </cell>
          <cell r="AJ421">
            <v>38850</v>
          </cell>
          <cell r="AM421">
            <v>106</v>
          </cell>
          <cell r="AN421">
            <v>4</v>
          </cell>
          <cell r="AO421">
            <v>13</v>
          </cell>
          <cell r="AP421">
            <v>4</v>
          </cell>
          <cell r="AQ421" t="str">
            <v>MACGILLIV (QLD)</v>
          </cell>
          <cell r="AR421" t="str">
            <v>QLD</v>
          </cell>
          <cell r="AS421" t="str">
            <v>S</v>
          </cell>
          <cell r="AT421" t="str">
            <v>PL</v>
          </cell>
          <cell r="AU421" t="str">
            <v>IT</v>
          </cell>
          <cell r="AV421" t="str">
            <v>SPLITLOAN</v>
          </cell>
          <cell r="AW421" t="str">
            <v>-</v>
          </cell>
          <cell r="AX421">
            <v>15</v>
          </cell>
          <cell r="AY421" t="str">
            <v>DLY</v>
          </cell>
          <cell r="AZ421" t="str">
            <v>N/A</v>
          </cell>
          <cell r="BA421">
            <v>0</v>
          </cell>
          <cell r="BB421">
            <v>0</v>
          </cell>
          <cell r="BC421">
            <v>0</v>
          </cell>
          <cell r="BF421" t="str">
            <v>POO</v>
          </cell>
          <cell r="BG421" t="str">
            <v>Near Prime</v>
          </cell>
          <cell r="BH421" t="str">
            <v>NCM-W06</v>
          </cell>
        </row>
        <row r="422">
          <cell r="A422">
            <v>9002064</v>
          </cell>
          <cell r="B422">
            <v>1</v>
          </cell>
          <cell r="D422" t="str">
            <v>ELO</v>
          </cell>
          <cell r="E422" t="str">
            <v>W</v>
          </cell>
          <cell r="F422" t="str">
            <v>NSW</v>
          </cell>
          <cell r="G422">
            <v>40000</v>
          </cell>
          <cell r="H422" t="str">
            <v>MOBIUS</v>
          </cell>
          <cell r="I422">
            <v>49000</v>
          </cell>
          <cell r="J422" t="str">
            <v>LAWTEAL</v>
          </cell>
          <cell r="M422">
            <v>9002064</v>
          </cell>
          <cell r="O422">
            <v>3375</v>
          </cell>
          <cell r="P422" t="str">
            <v>OSMAN W</v>
          </cell>
          <cell r="Q422">
            <v>214000</v>
          </cell>
          <cell r="R422">
            <v>0</v>
          </cell>
          <cell r="S422">
            <v>214000</v>
          </cell>
          <cell r="T422">
            <v>300</v>
          </cell>
          <cell r="U422" t="str">
            <v>Committed</v>
          </cell>
          <cell r="V422">
            <v>960</v>
          </cell>
          <cell r="W422" t="str">
            <v>Settlement Postponed</v>
          </cell>
          <cell r="X422">
            <v>38838</v>
          </cell>
          <cell r="Y422">
            <v>8</v>
          </cell>
          <cell r="Z422">
            <v>0</v>
          </cell>
          <cell r="AA422">
            <v>0.75</v>
          </cell>
          <cell r="AB422">
            <v>8.75</v>
          </cell>
          <cell r="AC422">
            <v>1560.42</v>
          </cell>
          <cell r="AD422">
            <v>64.849999999999994</v>
          </cell>
          <cell r="AE422">
            <v>38828</v>
          </cell>
          <cell r="AI422">
            <v>0</v>
          </cell>
          <cell r="AJ422">
            <v>38858</v>
          </cell>
          <cell r="AM422">
            <v>106</v>
          </cell>
          <cell r="AN422">
            <v>4</v>
          </cell>
          <cell r="AO422">
            <v>21</v>
          </cell>
          <cell r="AP422">
            <v>7</v>
          </cell>
          <cell r="AQ422" t="str">
            <v>KREMNIZER &amp; CO</v>
          </cell>
          <cell r="AR422" t="str">
            <v>NSW</v>
          </cell>
          <cell r="AS422" t="str">
            <v>S</v>
          </cell>
          <cell r="AT422" t="str">
            <v>PL</v>
          </cell>
          <cell r="AU422" t="str">
            <v>IT</v>
          </cell>
          <cell r="AV422" t="str">
            <v>SPLITLOAN</v>
          </cell>
          <cell r="AW422" t="str">
            <v>-</v>
          </cell>
          <cell r="AX422">
            <v>1</v>
          </cell>
          <cell r="AY422" t="str">
            <v>DLY</v>
          </cell>
          <cell r="AZ422" t="str">
            <v>N/A</v>
          </cell>
          <cell r="BA422">
            <v>0</v>
          </cell>
          <cell r="BB422">
            <v>0</v>
          </cell>
          <cell r="BC422">
            <v>0</v>
          </cell>
          <cell r="BF422" t="str">
            <v>BIP</v>
          </cell>
          <cell r="BG422" t="str">
            <v>Lawteal Equity Loan</v>
          </cell>
          <cell r="BH422" t="str">
            <v>NCM-W05</v>
          </cell>
        </row>
        <row r="423">
          <cell r="A423">
            <v>9001888</v>
          </cell>
          <cell r="B423">
            <v>1</v>
          </cell>
          <cell r="D423" t="str">
            <v>ELO</v>
          </cell>
          <cell r="E423" t="str">
            <v>W</v>
          </cell>
          <cell r="F423" t="str">
            <v>NSW</v>
          </cell>
          <cell r="G423">
            <v>40000</v>
          </cell>
          <cell r="H423" t="str">
            <v>MOBIUS</v>
          </cell>
          <cell r="I423">
            <v>49000</v>
          </cell>
          <cell r="J423" t="str">
            <v>LAWTEAL</v>
          </cell>
          <cell r="M423">
            <v>9001888</v>
          </cell>
          <cell r="O423">
            <v>3086</v>
          </cell>
          <cell r="P423" t="str">
            <v>MCDOWELL ENTER</v>
          </cell>
          <cell r="Q423">
            <v>276000</v>
          </cell>
          <cell r="R423">
            <v>0</v>
          </cell>
          <cell r="S423">
            <v>276000</v>
          </cell>
          <cell r="T423">
            <v>300</v>
          </cell>
          <cell r="U423" t="str">
            <v>Committed</v>
          </cell>
          <cell r="V423">
            <v>960</v>
          </cell>
          <cell r="W423" t="str">
            <v>Settlement Postponed</v>
          </cell>
          <cell r="X423">
            <v>38761</v>
          </cell>
          <cell r="Y423">
            <v>8</v>
          </cell>
          <cell r="Z423">
            <v>0</v>
          </cell>
          <cell r="AA423">
            <v>1.25</v>
          </cell>
          <cell r="AB423">
            <v>9.25</v>
          </cell>
          <cell r="AC423">
            <v>2127.5</v>
          </cell>
          <cell r="AD423">
            <v>69.87</v>
          </cell>
          <cell r="AE423">
            <v>38761</v>
          </cell>
          <cell r="AI423">
            <v>0</v>
          </cell>
          <cell r="AJ423">
            <v>38789</v>
          </cell>
          <cell r="AM423">
            <v>106</v>
          </cell>
          <cell r="AN423">
            <v>2</v>
          </cell>
          <cell r="AO423">
            <v>13</v>
          </cell>
          <cell r="AP423">
            <v>7</v>
          </cell>
          <cell r="AQ423" t="str">
            <v>KREMNIZER &amp; CO</v>
          </cell>
          <cell r="AR423" t="str">
            <v>NSW</v>
          </cell>
          <cell r="AS423" t="str">
            <v>S</v>
          </cell>
          <cell r="AT423" t="str">
            <v>PL</v>
          </cell>
          <cell r="AU423" t="str">
            <v>IT</v>
          </cell>
          <cell r="AV423" t="str">
            <v>SPLITLOAN</v>
          </cell>
          <cell r="AW423">
            <v>9001888</v>
          </cell>
          <cell r="AX423">
            <v>1</v>
          </cell>
          <cell r="AY423" t="str">
            <v>DLY</v>
          </cell>
          <cell r="AZ423" t="str">
            <v>N/A</v>
          </cell>
          <cell r="BA423">
            <v>0</v>
          </cell>
          <cell r="BB423">
            <v>0</v>
          </cell>
          <cell r="BC423">
            <v>0</v>
          </cell>
          <cell r="BF423" t="str">
            <v>BIP</v>
          </cell>
          <cell r="BG423" t="str">
            <v>Lawteal Equity Loan</v>
          </cell>
          <cell r="BH423" t="str">
            <v>NCM-W05</v>
          </cell>
        </row>
        <row r="424">
          <cell r="A424">
            <v>9002051</v>
          </cell>
          <cell r="B424">
            <v>1</v>
          </cell>
          <cell r="D424" t="str">
            <v>ELO</v>
          </cell>
          <cell r="E424" t="str">
            <v>W</v>
          </cell>
          <cell r="F424" t="str">
            <v>NSW</v>
          </cell>
          <cell r="G424">
            <v>40000</v>
          </cell>
          <cell r="H424" t="str">
            <v>MOBIUS</v>
          </cell>
          <cell r="I424">
            <v>49000</v>
          </cell>
          <cell r="J424" t="str">
            <v>LAWTEAL</v>
          </cell>
          <cell r="M424">
            <v>9002051</v>
          </cell>
          <cell r="O424">
            <v>3358</v>
          </cell>
          <cell r="P424" t="str">
            <v>ZAMMIT A</v>
          </cell>
          <cell r="Q424">
            <v>455000</v>
          </cell>
          <cell r="R424">
            <v>0</v>
          </cell>
          <cell r="S424">
            <v>455000</v>
          </cell>
          <cell r="T424">
            <v>300</v>
          </cell>
          <cell r="U424" t="str">
            <v>Committed</v>
          </cell>
          <cell r="V424">
            <v>960</v>
          </cell>
          <cell r="W424" t="str">
            <v>Settlement Postponed</v>
          </cell>
          <cell r="X424">
            <v>38777</v>
          </cell>
          <cell r="Y424">
            <v>8</v>
          </cell>
          <cell r="Z424">
            <v>0</v>
          </cell>
          <cell r="AA424">
            <v>1</v>
          </cell>
          <cell r="AB424">
            <v>9</v>
          </cell>
          <cell r="AC424">
            <v>3412.5</v>
          </cell>
          <cell r="AD424">
            <v>70</v>
          </cell>
          <cell r="AE424">
            <v>38776</v>
          </cell>
          <cell r="AI424">
            <v>0</v>
          </cell>
          <cell r="AJ424">
            <v>38804</v>
          </cell>
          <cell r="AM424">
            <v>106</v>
          </cell>
          <cell r="AN424">
            <v>2</v>
          </cell>
          <cell r="AO424">
            <v>28</v>
          </cell>
          <cell r="AP424">
            <v>7</v>
          </cell>
          <cell r="AQ424" t="str">
            <v>KREMNIZER &amp; CO</v>
          </cell>
          <cell r="AR424" t="str">
            <v>NSW</v>
          </cell>
          <cell r="AS424" t="str">
            <v>S</v>
          </cell>
          <cell r="AT424" t="str">
            <v>PL</v>
          </cell>
          <cell r="AU424" t="str">
            <v>IT</v>
          </cell>
          <cell r="AV424" t="str">
            <v>SPLITLOAN</v>
          </cell>
          <cell r="AW424" t="str">
            <v>-</v>
          </cell>
          <cell r="AX424">
            <v>1</v>
          </cell>
          <cell r="AY424" t="str">
            <v>DLY</v>
          </cell>
          <cell r="AZ424" t="str">
            <v>N/A</v>
          </cell>
          <cell r="BA424">
            <v>0</v>
          </cell>
          <cell r="BB424">
            <v>0</v>
          </cell>
          <cell r="BC424">
            <v>0</v>
          </cell>
          <cell r="BF424" t="str">
            <v>BIP</v>
          </cell>
          <cell r="BG424" t="str">
            <v>Lawteal Equity Loan</v>
          </cell>
          <cell r="BH424" t="str">
            <v>NCM-W05</v>
          </cell>
        </row>
        <row r="425">
          <cell r="A425">
            <v>9002129</v>
          </cell>
          <cell r="B425">
            <v>1</v>
          </cell>
          <cell r="D425" t="str">
            <v>ELO</v>
          </cell>
          <cell r="E425" t="str">
            <v>W</v>
          </cell>
          <cell r="F425" t="str">
            <v>NSW</v>
          </cell>
          <cell r="G425">
            <v>40000</v>
          </cell>
          <cell r="H425" t="str">
            <v>MOBIUS</v>
          </cell>
          <cell r="I425">
            <v>49000</v>
          </cell>
          <cell r="J425" t="str">
            <v>LAWTEAL</v>
          </cell>
          <cell r="M425">
            <v>9002129</v>
          </cell>
          <cell r="O425">
            <v>3477</v>
          </cell>
          <cell r="P425" t="str">
            <v>FITCH B M</v>
          </cell>
          <cell r="Q425">
            <v>175000</v>
          </cell>
          <cell r="R425">
            <v>0</v>
          </cell>
          <cell r="S425">
            <v>175000</v>
          </cell>
          <cell r="T425">
            <v>300</v>
          </cell>
          <cell r="U425" t="str">
            <v>Committed</v>
          </cell>
          <cell r="V425">
            <v>960</v>
          </cell>
          <cell r="W425" t="str">
            <v>Settlement Postponed</v>
          </cell>
          <cell r="X425">
            <v>38791</v>
          </cell>
          <cell r="Y425">
            <v>8</v>
          </cell>
          <cell r="Z425">
            <v>0</v>
          </cell>
          <cell r="AA425">
            <v>2.2000000000000002</v>
          </cell>
          <cell r="AB425">
            <v>10.199999999999999</v>
          </cell>
          <cell r="AC425">
            <v>1487.5</v>
          </cell>
          <cell r="AD425">
            <v>67.31</v>
          </cell>
          <cell r="AE425">
            <v>38791</v>
          </cell>
          <cell r="AI425">
            <v>0</v>
          </cell>
          <cell r="AJ425">
            <v>38822</v>
          </cell>
          <cell r="AM425">
            <v>106</v>
          </cell>
          <cell r="AN425">
            <v>3</v>
          </cell>
          <cell r="AO425">
            <v>15</v>
          </cell>
          <cell r="AP425">
            <v>7</v>
          </cell>
          <cell r="AQ425" t="str">
            <v>KREMNIZER &amp; CO</v>
          </cell>
          <cell r="AR425" t="str">
            <v>NSW</v>
          </cell>
          <cell r="AS425" t="str">
            <v>S</v>
          </cell>
          <cell r="AT425" t="str">
            <v>PL</v>
          </cell>
          <cell r="AU425" t="str">
            <v>IT</v>
          </cell>
          <cell r="AV425" t="str">
            <v>SPLITLOAN</v>
          </cell>
          <cell r="AW425" t="str">
            <v>-</v>
          </cell>
          <cell r="AX425">
            <v>1</v>
          </cell>
          <cell r="AY425" t="str">
            <v>DLY</v>
          </cell>
          <cell r="AZ425" t="str">
            <v>N/A</v>
          </cell>
          <cell r="BA425">
            <v>0</v>
          </cell>
          <cell r="BB425">
            <v>0</v>
          </cell>
          <cell r="BC425">
            <v>0</v>
          </cell>
          <cell r="BF425" t="str">
            <v>BIP</v>
          </cell>
          <cell r="BG425" t="str">
            <v>Lawteal Equity Loan</v>
          </cell>
          <cell r="BH425" t="str">
            <v>NCM-W05</v>
          </cell>
        </row>
        <row r="426">
          <cell r="A426">
            <v>9002179</v>
          </cell>
          <cell r="B426">
            <v>1</v>
          </cell>
          <cell r="D426" t="str">
            <v>ELO</v>
          </cell>
          <cell r="E426" t="str">
            <v>W</v>
          </cell>
          <cell r="F426" t="str">
            <v>NSW</v>
          </cell>
          <cell r="G426">
            <v>40000</v>
          </cell>
          <cell r="H426" t="str">
            <v>MOBIUS</v>
          </cell>
          <cell r="I426">
            <v>49000</v>
          </cell>
          <cell r="J426" t="str">
            <v>LAWTEAL</v>
          </cell>
          <cell r="M426">
            <v>9002179</v>
          </cell>
          <cell r="O426">
            <v>3550</v>
          </cell>
          <cell r="P426" t="str">
            <v>ALLMAN J G</v>
          </cell>
          <cell r="Q426">
            <v>756000</v>
          </cell>
          <cell r="R426">
            <v>0</v>
          </cell>
          <cell r="S426">
            <v>756000</v>
          </cell>
          <cell r="T426">
            <v>300</v>
          </cell>
          <cell r="U426" t="str">
            <v>Committed</v>
          </cell>
          <cell r="V426">
            <v>960</v>
          </cell>
          <cell r="W426" t="str">
            <v>Settlement Postponed</v>
          </cell>
          <cell r="X426">
            <v>38807</v>
          </cell>
          <cell r="Y426">
            <v>8</v>
          </cell>
          <cell r="Z426">
            <v>0</v>
          </cell>
          <cell r="AA426">
            <v>1.75</v>
          </cell>
          <cell r="AB426">
            <v>9.75</v>
          </cell>
          <cell r="AC426">
            <v>6142.5</v>
          </cell>
          <cell r="AD426">
            <v>70</v>
          </cell>
          <cell r="AE426">
            <v>38803</v>
          </cell>
          <cell r="AI426">
            <v>0</v>
          </cell>
          <cell r="AJ426">
            <v>38834</v>
          </cell>
          <cell r="AM426">
            <v>106</v>
          </cell>
          <cell r="AN426">
            <v>3</v>
          </cell>
          <cell r="AO426">
            <v>27</v>
          </cell>
          <cell r="AP426">
            <v>7</v>
          </cell>
          <cell r="AQ426" t="str">
            <v>KREMNIZER &amp; CO</v>
          </cell>
          <cell r="AR426" t="str">
            <v>NSW</v>
          </cell>
          <cell r="AS426" t="str">
            <v>S</v>
          </cell>
          <cell r="AT426" t="str">
            <v>PL</v>
          </cell>
          <cell r="AU426" t="str">
            <v>IT</v>
          </cell>
          <cell r="AV426" t="str">
            <v>SPLITLOAN</v>
          </cell>
          <cell r="AW426" t="str">
            <v>-</v>
          </cell>
          <cell r="AX426">
            <v>1</v>
          </cell>
          <cell r="AY426" t="str">
            <v>DLY</v>
          </cell>
          <cell r="AZ426" t="str">
            <v>N/A</v>
          </cell>
          <cell r="BA426">
            <v>0</v>
          </cell>
          <cell r="BB426">
            <v>0</v>
          </cell>
          <cell r="BC426">
            <v>0</v>
          </cell>
          <cell r="BF426" t="str">
            <v>BIP</v>
          </cell>
          <cell r="BG426" t="str">
            <v>Lawteal Equity Loan</v>
          </cell>
          <cell r="BH426" t="str">
            <v>NCM-W05</v>
          </cell>
        </row>
        <row r="427">
          <cell r="A427">
            <v>9002093</v>
          </cell>
          <cell r="B427">
            <v>1</v>
          </cell>
          <cell r="D427" t="str">
            <v>NLA</v>
          </cell>
          <cell r="E427" t="str">
            <v>W</v>
          </cell>
          <cell r="F427" t="str">
            <v>QLD</v>
          </cell>
          <cell r="G427">
            <v>40000</v>
          </cell>
          <cell r="H427" t="str">
            <v>MOBIUS</v>
          </cell>
          <cell r="I427">
            <v>40065</v>
          </cell>
          <cell r="J427" t="str">
            <v>PIONEER</v>
          </cell>
          <cell r="M427">
            <v>9002093</v>
          </cell>
          <cell r="O427">
            <v>3418</v>
          </cell>
          <cell r="P427" t="str">
            <v>PULTORAK W</v>
          </cell>
          <cell r="Q427">
            <v>194750</v>
          </cell>
          <cell r="R427">
            <v>0</v>
          </cell>
          <cell r="S427">
            <v>194750</v>
          </cell>
          <cell r="T427">
            <v>300</v>
          </cell>
          <cell r="U427" t="str">
            <v>Committed</v>
          </cell>
          <cell r="V427">
            <v>960</v>
          </cell>
          <cell r="W427" t="str">
            <v>Settlement Postponed</v>
          </cell>
          <cell r="X427">
            <v>38820</v>
          </cell>
          <cell r="Y427">
            <v>5.84</v>
          </cell>
          <cell r="Z427">
            <v>1.25</v>
          </cell>
          <cell r="AA427">
            <v>1.9</v>
          </cell>
          <cell r="AB427">
            <v>8.99</v>
          </cell>
          <cell r="AC427">
            <v>1459</v>
          </cell>
          <cell r="AD427">
            <v>95</v>
          </cell>
          <cell r="AE427">
            <v>38820</v>
          </cell>
          <cell r="AI427">
            <v>0</v>
          </cell>
          <cell r="AJ427">
            <v>38850</v>
          </cell>
          <cell r="AM427">
            <v>106</v>
          </cell>
          <cell r="AN427">
            <v>4</v>
          </cell>
          <cell r="AO427">
            <v>13</v>
          </cell>
          <cell r="AP427">
            <v>4</v>
          </cell>
          <cell r="AQ427" t="str">
            <v>MACGILLIV (QLD)</v>
          </cell>
          <cell r="AR427" t="str">
            <v>QLD</v>
          </cell>
          <cell r="AS427" t="str">
            <v>S</v>
          </cell>
          <cell r="AT427" t="str">
            <v>PL</v>
          </cell>
          <cell r="AU427" t="str">
            <v>IT</v>
          </cell>
          <cell r="AV427" t="str">
            <v>SPLITLOAN</v>
          </cell>
          <cell r="AW427" t="str">
            <v>-</v>
          </cell>
          <cell r="AX427">
            <v>15</v>
          </cell>
          <cell r="AY427" t="str">
            <v>DLY</v>
          </cell>
          <cell r="AZ427" t="str">
            <v>N/A</v>
          </cell>
          <cell r="BA427">
            <v>0</v>
          </cell>
          <cell r="BB427">
            <v>0</v>
          </cell>
          <cell r="BC427">
            <v>0</v>
          </cell>
          <cell r="BF427" t="str">
            <v>POO</v>
          </cell>
          <cell r="BG427" t="str">
            <v>Near Prime</v>
          </cell>
          <cell r="BH427" t="str">
            <v>NCM-W06</v>
          </cell>
        </row>
        <row r="428">
          <cell r="A428">
            <v>9002278</v>
          </cell>
          <cell r="B428">
            <v>1</v>
          </cell>
          <cell r="D428" t="str">
            <v>ELO</v>
          </cell>
          <cell r="E428" t="str">
            <v>W</v>
          </cell>
          <cell r="F428" t="str">
            <v>NSW</v>
          </cell>
          <cell r="G428">
            <v>40000</v>
          </cell>
          <cell r="H428" t="str">
            <v>MOBIUS</v>
          </cell>
          <cell r="I428">
            <v>49000</v>
          </cell>
          <cell r="J428" t="str">
            <v>LAWTEAL</v>
          </cell>
          <cell r="M428">
            <v>9002278</v>
          </cell>
          <cell r="O428">
            <v>3711</v>
          </cell>
          <cell r="P428" t="str">
            <v>COY J</v>
          </cell>
          <cell r="Q428">
            <v>110000</v>
          </cell>
          <cell r="R428">
            <v>0</v>
          </cell>
          <cell r="S428">
            <v>110000</v>
          </cell>
          <cell r="T428">
            <v>300</v>
          </cell>
          <cell r="U428" t="str">
            <v>Committed</v>
          </cell>
          <cell r="V428">
            <v>960</v>
          </cell>
          <cell r="W428" t="str">
            <v>Settlement Postponed</v>
          </cell>
          <cell r="X428">
            <v>38831</v>
          </cell>
          <cell r="Y428">
            <v>8</v>
          </cell>
          <cell r="Z428">
            <v>0</v>
          </cell>
          <cell r="AA428">
            <v>1.75</v>
          </cell>
          <cell r="AB428">
            <v>9.75</v>
          </cell>
          <cell r="AC428">
            <v>893.75</v>
          </cell>
          <cell r="AD428">
            <v>57.89</v>
          </cell>
          <cell r="AE428">
            <v>38831</v>
          </cell>
          <cell r="AI428">
            <v>0</v>
          </cell>
          <cell r="AJ428">
            <v>38861</v>
          </cell>
          <cell r="AM428">
            <v>106</v>
          </cell>
          <cell r="AN428">
            <v>4</v>
          </cell>
          <cell r="AO428">
            <v>24</v>
          </cell>
          <cell r="AP428">
            <v>7</v>
          </cell>
          <cell r="AQ428" t="str">
            <v>KREMNIZER &amp; CO</v>
          </cell>
          <cell r="AR428" t="str">
            <v>NSW</v>
          </cell>
          <cell r="AS428" t="str">
            <v>S</v>
          </cell>
          <cell r="AT428" t="str">
            <v>PL</v>
          </cell>
          <cell r="AU428" t="str">
            <v>IT</v>
          </cell>
          <cell r="AV428" t="str">
            <v>SPLITLOAN</v>
          </cell>
          <cell r="AW428" t="str">
            <v>-</v>
          </cell>
          <cell r="AX428">
            <v>1</v>
          </cell>
          <cell r="AY428" t="str">
            <v>DLY</v>
          </cell>
          <cell r="AZ428" t="str">
            <v>N/A</v>
          </cell>
          <cell r="BA428">
            <v>0</v>
          </cell>
          <cell r="BB428">
            <v>0</v>
          </cell>
          <cell r="BC428">
            <v>0</v>
          </cell>
          <cell r="BF428" t="str">
            <v>BIP</v>
          </cell>
          <cell r="BG428" t="str">
            <v>Lawteal Equity Loan</v>
          </cell>
          <cell r="BH428" t="str">
            <v>NCM-W05</v>
          </cell>
        </row>
        <row r="429">
          <cell r="A429">
            <v>9002293</v>
          </cell>
          <cell r="B429">
            <v>1</v>
          </cell>
          <cell r="D429" t="str">
            <v>NLA</v>
          </cell>
          <cell r="E429" t="str">
            <v>W</v>
          </cell>
          <cell r="F429" t="str">
            <v>QLD</v>
          </cell>
          <cell r="G429">
            <v>40000</v>
          </cell>
          <cell r="H429" t="str">
            <v>MOBIUS</v>
          </cell>
          <cell r="I429">
            <v>40065</v>
          </cell>
          <cell r="J429" t="str">
            <v>PIONEER</v>
          </cell>
          <cell r="M429">
            <v>9002293</v>
          </cell>
          <cell r="O429">
            <v>3739</v>
          </cell>
          <cell r="P429" t="str">
            <v>TAYLOR D M</v>
          </cell>
          <cell r="Q429">
            <v>627000</v>
          </cell>
          <cell r="R429">
            <v>0</v>
          </cell>
          <cell r="S429">
            <v>627000</v>
          </cell>
          <cell r="T429">
            <v>300</v>
          </cell>
          <cell r="U429" t="str">
            <v>Committed</v>
          </cell>
          <cell r="V429">
            <v>960</v>
          </cell>
          <cell r="W429" t="str">
            <v>Settlement Postponed</v>
          </cell>
          <cell r="X429">
            <v>38835</v>
          </cell>
          <cell r="Y429">
            <v>5.84</v>
          </cell>
          <cell r="Z429">
            <v>1.25</v>
          </cell>
          <cell r="AA429">
            <v>1.5</v>
          </cell>
          <cell r="AB429">
            <v>8.59</v>
          </cell>
          <cell r="AC429">
            <v>4488.28</v>
          </cell>
          <cell r="AD429">
            <v>95</v>
          </cell>
          <cell r="AE429">
            <v>38835</v>
          </cell>
          <cell r="AI429">
            <v>0</v>
          </cell>
          <cell r="AJ429">
            <v>38865</v>
          </cell>
          <cell r="AM429">
            <v>106</v>
          </cell>
          <cell r="AN429">
            <v>4</v>
          </cell>
          <cell r="AO429">
            <v>28</v>
          </cell>
          <cell r="AP429">
            <v>4</v>
          </cell>
          <cell r="AQ429" t="str">
            <v>MACGILLIV (QLD)</v>
          </cell>
          <cell r="AR429" t="str">
            <v>QLD</v>
          </cell>
          <cell r="AS429" t="str">
            <v>S</v>
          </cell>
          <cell r="AT429" t="str">
            <v>PL</v>
          </cell>
          <cell r="AU429" t="str">
            <v>IT</v>
          </cell>
          <cell r="AV429" t="str">
            <v>SPLITLOAN</v>
          </cell>
          <cell r="AW429" t="str">
            <v>-</v>
          </cell>
          <cell r="AX429">
            <v>15</v>
          </cell>
          <cell r="AY429" t="str">
            <v>DLY</v>
          </cell>
          <cell r="AZ429" t="str">
            <v>N/A</v>
          </cell>
          <cell r="BA429">
            <v>0</v>
          </cell>
          <cell r="BB429">
            <v>0</v>
          </cell>
          <cell r="BC429">
            <v>0</v>
          </cell>
          <cell r="BF429" t="str">
            <v>POO</v>
          </cell>
          <cell r="BG429" t="str">
            <v>Near Prime</v>
          </cell>
          <cell r="BH429" t="str">
            <v>NCM-W06</v>
          </cell>
        </row>
        <row r="430">
          <cell r="A430">
            <v>9001478</v>
          </cell>
          <cell r="B430">
            <v>1</v>
          </cell>
          <cell r="D430" t="str">
            <v>ELO</v>
          </cell>
          <cell r="E430" t="str">
            <v>W</v>
          </cell>
          <cell r="F430" t="str">
            <v>NSW</v>
          </cell>
          <cell r="G430">
            <v>40000</v>
          </cell>
          <cell r="H430" t="str">
            <v>MOBIUS</v>
          </cell>
          <cell r="I430">
            <v>49000</v>
          </cell>
          <cell r="J430" t="str">
            <v>LAWTEAL</v>
          </cell>
          <cell r="M430">
            <v>9001478</v>
          </cell>
          <cell r="O430">
            <v>2417</v>
          </cell>
          <cell r="P430" t="str">
            <v>URIBE J</v>
          </cell>
          <cell r="Q430">
            <v>123000</v>
          </cell>
          <cell r="R430">
            <v>0</v>
          </cell>
          <cell r="S430">
            <v>123000</v>
          </cell>
          <cell r="T430">
            <v>300</v>
          </cell>
          <cell r="U430" t="str">
            <v>Committed</v>
          </cell>
          <cell r="V430">
            <v>960</v>
          </cell>
          <cell r="W430" t="str">
            <v>Settlement Postponed</v>
          </cell>
          <cell r="X430">
            <v>38653</v>
          </cell>
          <cell r="Y430">
            <v>8</v>
          </cell>
          <cell r="Z430">
            <v>0</v>
          </cell>
          <cell r="AA430">
            <v>1</v>
          </cell>
          <cell r="AB430">
            <v>9</v>
          </cell>
          <cell r="AC430">
            <v>922.5</v>
          </cell>
          <cell r="AD430">
            <v>64.739999999999995</v>
          </cell>
          <cell r="AE430">
            <v>38652</v>
          </cell>
          <cell r="AI430">
            <v>0</v>
          </cell>
          <cell r="AJ430">
            <v>38683</v>
          </cell>
          <cell r="AM430">
            <v>105</v>
          </cell>
          <cell r="AN430">
            <v>10</v>
          </cell>
          <cell r="AO430">
            <v>27</v>
          </cell>
          <cell r="AP430">
            <v>7</v>
          </cell>
          <cell r="AQ430" t="str">
            <v>KREMNIZER &amp; CO</v>
          </cell>
          <cell r="AR430" t="str">
            <v>NSW</v>
          </cell>
          <cell r="AS430" t="str">
            <v>S</v>
          </cell>
          <cell r="AT430" t="str">
            <v>PL</v>
          </cell>
          <cell r="AU430" t="str">
            <v>IT</v>
          </cell>
          <cell r="AV430" t="str">
            <v>SPLITLOAN</v>
          </cell>
          <cell r="AW430">
            <v>9001478</v>
          </cell>
          <cell r="AX430">
            <v>1</v>
          </cell>
          <cell r="AY430" t="str">
            <v>DLY</v>
          </cell>
          <cell r="AZ430" t="str">
            <v>N/A</v>
          </cell>
          <cell r="BA430">
            <v>0</v>
          </cell>
          <cell r="BB430">
            <v>0</v>
          </cell>
          <cell r="BC430">
            <v>0</v>
          </cell>
          <cell r="BF430" t="str">
            <v>BIP</v>
          </cell>
          <cell r="BG430" t="str">
            <v>Lawteal Equity Loan</v>
          </cell>
          <cell r="BH430" t="str">
            <v>NCM-W05</v>
          </cell>
        </row>
        <row r="431">
          <cell r="A431">
            <v>9001647</v>
          </cell>
          <cell r="B431">
            <v>1</v>
          </cell>
          <cell r="D431" t="str">
            <v>ELO</v>
          </cell>
          <cell r="E431" t="str">
            <v>W</v>
          </cell>
          <cell r="F431" t="str">
            <v>NSW</v>
          </cell>
          <cell r="G431">
            <v>40000</v>
          </cell>
          <cell r="H431" t="str">
            <v>MOBIUS</v>
          </cell>
          <cell r="I431">
            <v>49000</v>
          </cell>
          <cell r="J431" t="str">
            <v>LAWTEAL</v>
          </cell>
          <cell r="M431">
            <v>9001647</v>
          </cell>
          <cell r="O431">
            <v>2696</v>
          </cell>
          <cell r="P431" t="str">
            <v>SANCHEZ A</v>
          </cell>
          <cell r="Q431">
            <v>476000</v>
          </cell>
          <cell r="R431">
            <v>0</v>
          </cell>
          <cell r="S431">
            <v>476000</v>
          </cell>
          <cell r="T431">
            <v>300</v>
          </cell>
          <cell r="U431" t="str">
            <v>Committed</v>
          </cell>
          <cell r="V431">
            <v>960</v>
          </cell>
          <cell r="W431" t="str">
            <v>Settlement Postponed</v>
          </cell>
          <cell r="X431">
            <v>38715</v>
          </cell>
          <cell r="Y431">
            <v>8</v>
          </cell>
          <cell r="Z431">
            <v>0</v>
          </cell>
          <cell r="AA431">
            <v>1.25</v>
          </cell>
          <cell r="AB431">
            <v>9.25</v>
          </cell>
          <cell r="AC431">
            <v>3669.17</v>
          </cell>
          <cell r="AD431">
            <v>70</v>
          </cell>
          <cell r="AE431">
            <v>38680</v>
          </cell>
          <cell r="AI431">
            <v>0</v>
          </cell>
          <cell r="AJ431">
            <v>38710</v>
          </cell>
          <cell r="AM431">
            <v>105</v>
          </cell>
          <cell r="AN431">
            <v>11</v>
          </cell>
          <cell r="AO431">
            <v>24</v>
          </cell>
          <cell r="AP431">
            <v>7</v>
          </cell>
          <cell r="AQ431" t="str">
            <v>KREMNIZER &amp; CO</v>
          </cell>
          <cell r="AR431" t="str">
            <v>NSW</v>
          </cell>
          <cell r="AS431" t="str">
            <v>S</v>
          </cell>
          <cell r="AT431" t="str">
            <v>PL</v>
          </cell>
          <cell r="AU431" t="str">
            <v>IT</v>
          </cell>
          <cell r="AV431" t="str">
            <v>SPLITLOAN</v>
          </cell>
          <cell r="AW431">
            <v>9001647</v>
          </cell>
          <cell r="AX431">
            <v>1</v>
          </cell>
          <cell r="AY431" t="str">
            <v>DLY</v>
          </cell>
          <cell r="AZ431" t="str">
            <v>N/A</v>
          </cell>
          <cell r="BA431">
            <v>0</v>
          </cell>
          <cell r="BB431">
            <v>0</v>
          </cell>
          <cell r="BC431">
            <v>0</v>
          </cell>
          <cell r="BF431" t="str">
            <v>BIP</v>
          </cell>
          <cell r="BG431" t="str">
            <v>Lawteal Equity Loan</v>
          </cell>
          <cell r="BH431" t="str">
            <v>NCM-W05</v>
          </cell>
        </row>
        <row r="432">
          <cell r="A432">
            <v>9001768</v>
          </cell>
          <cell r="B432">
            <v>1</v>
          </cell>
          <cell r="D432" t="str">
            <v>ELO</v>
          </cell>
          <cell r="E432" t="str">
            <v>W</v>
          </cell>
          <cell r="F432" t="str">
            <v>NSW</v>
          </cell>
          <cell r="G432">
            <v>40000</v>
          </cell>
          <cell r="H432" t="str">
            <v>MOBIUS</v>
          </cell>
          <cell r="I432">
            <v>49000</v>
          </cell>
          <cell r="J432" t="str">
            <v>LAWTEAL</v>
          </cell>
          <cell r="M432">
            <v>9001768</v>
          </cell>
          <cell r="O432">
            <v>2894</v>
          </cell>
          <cell r="P432" t="str">
            <v>GUTIERREZ N F</v>
          </cell>
          <cell r="Q432">
            <v>259000</v>
          </cell>
          <cell r="R432">
            <v>0</v>
          </cell>
          <cell r="S432">
            <v>259000</v>
          </cell>
          <cell r="T432">
            <v>300</v>
          </cell>
          <cell r="U432" t="str">
            <v>Committed</v>
          </cell>
          <cell r="V432">
            <v>960</v>
          </cell>
          <cell r="W432" t="str">
            <v>Settlement Postponed</v>
          </cell>
          <cell r="X432">
            <v>38708</v>
          </cell>
          <cell r="Y432">
            <v>8</v>
          </cell>
          <cell r="Z432">
            <v>0</v>
          </cell>
          <cell r="AA432">
            <v>1.25</v>
          </cell>
          <cell r="AB432">
            <v>9.25</v>
          </cell>
          <cell r="AC432">
            <v>1996.46</v>
          </cell>
          <cell r="AD432">
            <v>70</v>
          </cell>
          <cell r="AE432">
            <v>38708</v>
          </cell>
          <cell r="AI432">
            <v>0</v>
          </cell>
          <cell r="AJ432">
            <v>38739</v>
          </cell>
          <cell r="AM432">
            <v>105</v>
          </cell>
          <cell r="AN432">
            <v>12</v>
          </cell>
          <cell r="AO432">
            <v>22</v>
          </cell>
          <cell r="AP432">
            <v>7</v>
          </cell>
          <cell r="AQ432" t="str">
            <v>KREMNIZER &amp; CO</v>
          </cell>
          <cell r="AR432" t="str">
            <v>NSW</v>
          </cell>
          <cell r="AS432" t="str">
            <v>S</v>
          </cell>
          <cell r="AT432" t="str">
            <v>PL</v>
          </cell>
          <cell r="AU432" t="str">
            <v>IT</v>
          </cell>
          <cell r="AV432" t="str">
            <v>SPLITLOAN</v>
          </cell>
          <cell r="AW432">
            <v>9001768</v>
          </cell>
          <cell r="AX432">
            <v>1</v>
          </cell>
          <cell r="AY432" t="str">
            <v>DLY</v>
          </cell>
          <cell r="AZ432" t="str">
            <v>N/A</v>
          </cell>
          <cell r="BA432">
            <v>0</v>
          </cell>
          <cell r="BB432">
            <v>0</v>
          </cell>
          <cell r="BC432">
            <v>0</v>
          </cell>
          <cell r="BF432" t="str">
            <v>BIP</v>
          </cell>
          <cell r="BG432" t="str">
            <v>Lawteal Equity Loan</v>
          </cell>
          <cell r="BH432" t="str">
            <v>NCM-W05</v>
          </cell>
        </row>
        <row r="433">
          <cell r="A433">
            <v>9001888</v>
          </cell>
          <cell r="B433">
            <v>1</v>
          </cell>
          <cell r="D433" t="str">
            <v>ELO</v>
          </cell>
          <cell r="E433" t="str">
            <v>W</v>
          </cell>
          <cell r="F433" t="str">
            <v>NSW</v>
          </cell>
          <cell r="G433">
            <v>40000</v>
          </cell>
          <cell r="H433" t="str">
            <v>MOBIUS</v>
          </cell>
          <cell r="I433">
            <v>49000</v>
          </cell>
          <cell r="J433" t="str">
            <v>LAWTEAL</v>
          </cell>
          <cell r="M433">
            <v>9001888</v>
          </cell>
          <cell r="O433">
            <v>3086</v>
          </cell>
          <cell r="P433" t="str">
            <v>MCDOWELL ENTER</v>
          </cell>
          <cell r="Q433">
            <v>276000</v>
          </cell>
          <cell r="R433">
            <v>0</v>
          </cell>
          <cell r="S433">
            <v>276000</v>
          </cell>
          <cell r="T433">
            <v>300</v>
          </cell>
          <cell r="U433" t="str">
            <v>Committed</v>
          </cell>
          <cell r="V433">
            <v>960</v>
          </cell>
          <cell r="W433" t="str">
            <v>Settlement Postponed</v>
          </cell>
          <cell r="X433">
            <v>38761</v>
          </cell>
          <cell r="Y433">
            <v>8</v>
          </cell>
          <cell r="Z433">
            <v>0</v>
          </cell>
          <cell r="AA433">
            <v>1.25</v>
          </cell>
          <cell r="AB433">
            <v>9.25</v>
          </cell>
          <cell r="AC433">
            <v>2127.5</v>
          </cell>
          <cell r="AD433">
            <v>69.87</v>
          </cell>
          <cell r="AE433">
            <v>38761</v>
          </cell>
          <cell r="AI433">
            <v>0</v>
          </cell>
          <cell r="AJ433">
            <v>38789</v>
          </cell>
          <cell r="AM433">
            <v>106</v>
          </cell>
          <cell r="AN433">
            <v>2</v>
          </cell>
          <cell r="AO433">
            <v>13</v>
          </cell>
          <cell r="AP433">
            <v>7</v>
          </cell>
          <cell r="AQ433" t="str">
            <v>KREMNIZER &amp; CO</v>
          </cell>
          <cell r="AR433" t="str">
            <v>NSW</v>
          </cell>
          <cell r="AS433" t="str">
            <v>S</v>
          </cell>
          <cell r="AT433" t="str">
            <v>PL</v>
          </cell>
          <cell r="AU433" t="str">
            <v>IT</v>
          </cell>
          <cell r="AV433" t="str">
            <v>SPLITLOAN</v>
          </cell>
          <cell r="AW433">
            <v>9001888</v>
          </cell>
          <cell r="AX433">
            <v>1</v>
          </cell>
          <cell r="AY433" t="str">
            <v>DLY</v>
          </cell>
          <cell r="AZ433" t="str">
            <v>N/A</v>
          </cell>
          <cell r="BA433">
            <v>0</v>
          </cell>
          <cell r="BB433">
            <v>0</v>
          </cell>
          <cell r="BC433">
            <v>0</v>
          </cell>
          <cell r="BF433" t="str">
            <v>BIP</v>
          </cell>
          <cell r="BG433" t="str">
            <v>Lawteal Equity Loan</v>
          </cell>
          <cell r="BH433" t="str">
            <v>NCM-W05</v>
          </cell>
        </row>
        <row r="434">
          <cell r="A434">
            <v>9002051</v>
          </cell>
          <cell r="B434">
            <v>1</v>
          </cell>
          <cell r="D434" t="str">
            <v>ELO</v>
          </cell>
          <cell r="E434" t="str">
            <v>W</v>
          </cell>
          <cell r="F434" t="str">
            <v>NSW</v>
          </cell>
          <cell r="G434">
            <v>40000</v>
          </cell>
          <cell r="H434" t="str">
            <v>MOBIUS</v>
          </cell>
          <cell r="I434">
            <v>49000</v>
          </cell>
          <cell r="J434" t="str">
            <v>LAWTEAL</v>
          </cell>
          <cell r="M434">
            <v>9002051</v>
          </cell>
          <cell r="O434">
            <v>3358</v>
          </cell>
          <cell r="P434" t="str">
            <v>ZAMMIT A</v>
          </cell>
          <cell r="Q434">
            <v>455000</v>
          </cell>
          <cell r="R434">
            <v>0</v>
          </cell>
          <cell r="S434">
            <v>455000</v>
          </cell>
          <cell r="T434">
            <v>300</v>
          </cell>
          <cell r="U434" t="str">
            <v>Committed</v>
          </cell>
          <cell r="V434">
            <v>960</v>
          </cell>
          <cell r="W434" t="str">
            <v>Settlement Postponed</v>
          </cell>
          <cell r="X434">
            <v>38777</v>
          </cell>
          <cell r="Y434">
            <v>8</v>
          </cell>
          <cell r="Z434">
            <v>0</v>
          </cell>
          <cell r="AA434">
            <v>1</v>
          </cell>
          <cell r="AB434">
            <v>9</v>
          </cell>
          <cell r="AC434">
            <v>3412.5</v>
          </cell>
          <cell r="AD434">
            <v>70</v>
          </cell>
          <cell r="AE434">
            <v>38776</v>
          </cell>
          <cell r="AI434">
            <v>0</v>
          </cell>
          <cell r="AJ434">
            <v>38804</v>
          </cell>
          <cell r="AM434">
            <v>106</v>
          </cell>
          <cell r="AN434">
            <v>2</v>
          </cell>
          <cell r="AO434">
            <v>28</v>
          </cell>
          <cell r="AP434">
            <v>7</v>
          </cell>
          <cell r="AQ434" t="str">
            <v>KREMNIZER &amp; CO</v>
          </cell>
          <cell r="AR434" t="str">
            <v>NSW</v>
          </cell>
          <cell r="AS434" t="str">
            <v>S</v>
          </cell>
          <cell r="AT434" t="str">
            <v>PL</v>
          </cell>
          <cell r="AU434" t="str">
            <v>IT</v>
          </cell>
          <cell r="AV434" t="str">
            <v>SPLITLOAN</v>
          </cell>
          <cell r="AW434" t="str">
            <v>-</v>
          </cell>
          <cell r="AX434">
            <v>1</v>
          </cell>
          <cell r="AY434" t="str">
            <v>DLY</v>
          </cell>
          <cell r="AZ434" t="str">
            <v>N/A</v>
          </cell>
          <cell r="BA434">
            <v>0</v>
          </cell>
          <cell r="BB434">
            <v>0</v>
          </cell>
          <cell r="BC434">
            <v>0</v>
          </cell>
          <cell r="BF434" t="str">
            <v>BIP</v>
          </cell>
          <cell r="BG434" t="str">
            <v>Lawteal Equity Loan</v>
          </cell>
          <cell r="BH434" t="str">
            <v>NCM-W05</v>
          </cell>
        </row>
        <row r="435">
          <cell r="A435">
            <v>9002129</v>
          </cell>
          <cell r="B435">
            <v>1</v>
          </cell>
          <cell r="D435" t="str">
            <v>ELO</v>
          </cell>
          <cell r="E435" t="str">
            <v>W</v>
          </cell>
          <cell r="F435" t="str">
            <v>NSW</v>
          </cell>
          <cell r="G435">
            <v>40000</v>
          </cell>
          <cell r="H435" t="str">
            <v>MOBIUS</v>
          </cell>
          <cell r="I435">
            <v>49000</v>
          </cell>
          <cell r="J435" t="str">
            <v>LAWTEAL</v>
          </cell>
          <cell r="M435">
            <v>9002129</v>
          </cell>
          <cell r="O435">
            <v>3477</v>
          </cell>
          <cell r="P435" t="str">
            <v>FITCH B M</v>
          </cell>
          <cell r="Q435">
            <v>175000</v>
          </cell>
          <cell r="R435">
            <v>0</v>
          </cell>
          <cell r="S435">
            <v>175000</v>
          </cell>
          <cell r="T435">
            <v>300</v>
          </cell>
          <cell r="U435" t="str">
            <v>Committed</v>
          </cell>
          <cell r="V435">
            <v>960</v>
          </cell>
          <cell r="W435" t="str">
            <v>Settlement Postponed</v>
          </cell>
          <cell r="X435">
            <v>38791</v>
          </cell>
          <cell r="Y435">
            <v>8</v>
          </cell>
          <cell r="Z435">
            <v>0</v>
          </cell>
          <cell r="AA435">
            <v>2.2000000000000002</v>
          </cell>
          <cell r="AB435">
            <v>10.199999999999999</v>
          </cell>
          <cell r="AC435">
            <v>1487.5</v>
          </cell>
          <cell r="AD435">
            <v>67.31</v>
          </cell>
          <cell r="AE435">
            <v>38791</v>
          </cell>
          <cell r="AI435">
            <v>0</v>
          </cell>
          <cell r="AJ435">
            <v>38822</v>
          </cell>
          <cell r="AM435">
            <v>106</v>
          </cell>
          <cell r="AN435">
            <v>3</v>
          </cell>
          <cell r="AO435">
            <v>15</v>
          </cell>
          <cell r="AP435">
            <v>7</v>
          </cell>
          <cell r="AQ435" t="str">
            <v>KREMNIZER &amp; CO</v>
          </cell>
          <cell r="AR435" t="str">
            <v>NSW</v>
          </cell>
          <cell r="AS435" t="str">
            <v>S</v>
          </cell>
          <cell r="AT435" t="str">
            <v>PL</v>
          </cell>
          <cell r="AU435" t="str">
            <v>IT</v>
          </cell>
          <cell r="AV435" t="str">
            <v>SPLITLOAN</v>
          </cell>
          <cell r="AW435" t="str">
            <v>-</v>
          </cell>
          <cell r="AX435">
            <v>1</v>
          </cell>
          <cell r="AY435" t="str">
            <v>DLY</v>
          </cell>
          <cell r="AZ435" t="str">
            <v>N/A</v>
          </cell>
          <cell r="BA435">
            <v>0</v>
          </cell>
          <cell r="BB435">
            <v>0</v>
          </cell>
          <cell r="BC435">
            <v>0</v>
          </cell>
          <cell r="BF435" t="str">
            <v>BIP</v>
          </cell>
          <cell r="BG435" t="str">
            <v>Lawteal Equity Loan</v>
          </cell>
          <cell r="BH435" t="str">
            <v>NCM-W05</v>
          </cell>
        </row>
        <row r="436">
          <cell r="A436">
            <v>9002179</v>
          </cell>
          <cell r="B436">
            <v>1</v>
          </cell>
          <cell r="D436" t="str">
            <v>ELO</v>
          </cell>
          <cell r="E436" t="str">
            <v>W</v>
          </cell>
          <cell r="F436" t="str">
            <v>NSW</v>
          </cell>
          <cell r="G436">
            <v>40000</v>
          </cell>
          <cell r="H436" t="str">
            <v>MOBIUS</v>
          </cell>
          <cell r="I436">
            <v>49000</v>
          </cell>
          <cell r="J436" t="str">
            <v>LAWTEAL</v>
          </cell>
          <cell r="M436">
            <v>9002179</v>
          </cell>
          <cell r="O436">
            <v>3550</v>
          </cell>
          <cell r="P436" t="str">
            <v>ALLMAN J G</v>
          </cell>
          <cell r="Q436">
            <v>756000</v>
          </cell>
          <cell r="R436">
            <v>0</v>
          </cell>
          <cell r="S436">
            <v>756000</v>
          </cell>
          <cell r="T436">
            <v>300</v>
          </cell>
          <cell r="U436" t="str">
            <v>Committed</v>
          </cell>
          <cell r="V436">
            <v>960</v>
          </cell>
          <cell r="W436" t="str">
            <v>Settlement Postponed</v>
          </cell>
          <cell r="X436">
            <v>38807</v>
          </cell>
          <cell r="Y436">
            <v>8</v>
          </cell>
          <cell r="Z436">
            <v>0</v>
          </cell>
          <cell r="AA436">
            <v>1.75</v>
          </cell>
          <cell r="AB436">
            <v>9.75</v>
          </cell>
          <cell r="AC436">
            <v>6142.5</v>
          </cell>
          <cell r="AD436">
            <v>70</v>
          </cell>
          <cell r="AE436">
            <v>38803</v>
          </cell>
          <cell r="AI436">
            <v>0</v>
          </cell>
          <cell r="AJ436">
            <v>38834</v>
          </cell>
          <cell r="AM436">
            <v>106</v>
          </cell>
          <cell r="AN436">
            <v>3</v>
          </cell>
          <cell r="AO436">
            <v>27</v>
          </cell>
          <cell r="AP436">
            <v>7</v>
          </cell>
          <cell r="AQ436" t="str">
            <v>KREMNIZER &amp; CO</v>
          </cell>
          <cell r="AR436" t="str">
            <v>NSW</v>
          </cell>
          <cell r="AS436" t="str">
            <v>S</v>
          </cell>
          <cell r="AT436" t="str">
            <v>PL</v>
          </cell>
          <cell r="AU436" t="str">
            <v>IT</v>
          </cell>
          <cell r="AV436" t="str">
            <v>SPLITLOAN</v>
          </cell>
          <cell r="AW436" t="str">
            <v>-</v>
          </cell>
          <cell r="AX436">
            <v>1</v>
          </cell>
          <cell r="AY436" t="str">
            <v>DLY</v>
          </cell>
          <cell r="AZ436" t="str">
            <v>N/A</v>
          </cell>
          <cell r="BA436">
            <v>0</v>
          </cell>
          <cell r="BB436">
            <v>0</v>
          </cell>
          <cell r="BC436">
            <v>0</v>
          </cell>
          <cell r="BF436" t="str">
            <v>BIP</v>
          </cell>
          <cell r="BG436" t="str">
            <v>Lawteal Equity Loan</v>
          </cell>
          <cell r="BH436" t="str">
            <v>NCM-W05</v>
          </cell>
        </row>
        <row r="437">
          <cell r="A437">
            <v>9002093</v>
          </cell>
          <cell r="B437">
            <v>1</v>
          </cell>
          <cell r="D437" t="str">
            <v>NLA</v>
          </cell>
          <cell r="E437" t="str">
            <v>W</v>
          </cell>
          <cell r="F437" t="str">
            <v>QLD</v>
          </cell>
          <cell r="G437">
            <v>40000</v>
          </cell>
          <cell r="H437" t="str">
            <v>MOBIUS</v>
          </cell>
          <cell r="I437">
            <v>40065</v>
          </cell>
          <cell r="J437" t="str">
            <v>PIONEER</v>
          </cell>
          <cell r="M437">
            <v>9002093</v>
          </cell>
          <cell r="O437">
            <v>3418</v>
          </cell>
          <cell r="P437" t="str">
            <v>PULTORAK W</v>
          </cell>
          <cell r="Q437">
            <v>194750</v>
          </cell>
          <cell r="R437">
            <v>0</v>
          </cell>
          <cell r="S437">
            <v>194750</v>
          </cell>
          <cell r="T437">
            <v>300</v>
          </cell>
          <cell r="U437" t="str">
            <v>Committed</v>
          </cell>
          <cell r="V437">
            <v>960</v>
          </cell>
          <cell r="W437" t="str">
            <v>Settlement Postponed</v>
          </cell>
          <cell r="X437">
            <v>38820</v>
          </cell>
          <cell r="Y437">
            <v>5.84</v>
          </cell>
          <cell r="Z437">
            <v>1.25</v>
          </cell>
          <cell r="AA437">
            <v>1.9</v>
          </cell>
          <cell r="AB437">
            <v>8.99</v>
          </cell>
          <cell r="AC437">
            <v>1459</v>
          </cell>
          <cell r="AD437">
            <v>95</v>
          </cell>
          <cell r="AE437">
            <v>38820</v>
          </cell>
          <cell r="AI437">
            <v>0</v>
          </cell>
          <cell r="AJ437">
            <v>38850</v>
          </cell>
          <cell r="AM437">
            <v>106</v>
          </cell>
          <cell r="AN437">
            <v>4</v>
          </cell>
          <cell r="AO437">
            <v>13</v>
          </cell>
          <cell r="AP437">
            <v>4</v>
          </cell>
          <cell r="AQ437" t="str">
            <v>MACGILLIV (QLD)</v>
          </cell>
          <cell r="AR437" t="str">
            <v>QLD</v>
          </cell>
          <cell r="AS437" t="str">
            <v>S</v>
          </cell>
          <cell r="AT437" t="str">
            <v>PL</v>
          </cell>
          <cell r="AU437" t="str">
            <v>IT</v>
          </cell>
          <cell r="AV437" t="str">
            <v>SPLITLOAN</v>
          </cell>
          <cell r="AW437" t="str">
            <v>-</v>
          </cell>
          <cell r="AX437">
            <v>15</v>
          </cell>
          <cell r="AY437" t="str">
            <v>DLY</v>
          </cell>
          <cell r="AZ437" t="str">
            <v>N/A</v>
          </cell>
          <cell r="BA437">
            <v>0</v>
          </cell>
          <cell r="BB437">
            <v>0</v>
          </cell>
          <cell r="BC437">
            <v>0</v>
          </cell>
          <cell r="BF437" t="str">
            <v>POO</v>
          </cell>
          <cell r="BG437" t="str">
            <v>Near Prime</v>
          </cell>
          <cell r="BH437" t="str">
            <v>NCM-W06</v>
          </cell>
        </row>
        <row r="438">
          <cell r="BG438" t="e">
            <v>#N/A</v>
          </cell>
          <cell r="BH438" t="e">
            <v>#N/A</v>
          </cell>
        </row>
        <row r="439">
          <cell r="BG439" t="e">
            <v>#N/A</v>
          </cell>
          <cell r="BH439" t="e">
            <v>#N/A</v>
          </cell>
        </row>
        <row r="440">
          <cell r="BG440" t="e">
            <v>#N/A</v>
          </cell>
          <cell r="BH440" t="e">
            <v>#N/A</v>
          </cell>
        </row>
        <row r="441">
          <cell r="BG441" t="e">
            <v>#N/A</v>
          </cell>
          <cell r="BH441" t="e">
            <v>#N/A</v>
          </cell>
        </row>
        <row r="442">
          <cell r="BG442" t="e">
            <v>#N/A</v>
          </cell>
          <cell r="BH442" t="e">
            <v>#N/A</v>
          </cell>
        </row>
        <row r="443">
          <cell r="BG443" t="e">
            <v>#N/A</v>
          </cell>
          <cell r="BH443" t="e">
            <v>#N/A</v>
          </cell>
        </row>
        <row r="444">
          <cell r="BG444" t="e">
            <v>#N/A</v>
          </cell>
          <cell r="BH444" t="e">
            <v>#N/A</v>
          </cell>
        </row>
        <row r="445">
          <cell r="BG445" t="e">
            <v>#N/A</v>
          </cell>
          <cell r="BH445" t="e">
            <v>#N/A</v>
          </cell>
        </row>
        <row r="446">
          <cell r="BG446" t="e">
            <v>#N/A</v>
          </cell>
          <cell r="BH446" t="e">
            <v>#N/A</v>
          </cell>
        </row>
        <row r="447">
          <cell r="BG447" t="e">
            <v>#N/A</v>
          </cell>
          <cell r="BH447" t="e">
            <v>#N/A</v>
          </cell>
        </row>
        <row r="448">
          <cell r="BG448" t="e">
            <v>#N/A</v>
          </cell>
          <cell r="BH448" t="e">
            <v>#N/A</v>
          </cell>
        </row>
        <row r="449">
          <cell r="BG449" t="e">
            <v>#N/A</v>
          </cell>
          <cell r="BH449" t="e">
            <v>#N/A</v>
          </cell>
        </row>
        <row r="450">
          <cell r="BG450" t="e">
            <v>#N/A</v>
          </cell>
          <cell r="BH450" t="e">
            <v>#N/A</v>
          </cell>
        </row>
        <row r="451">
          <cell r="BG451" t="e">
            <v>#N/A</v>
          </cell>
          <cell r="BH451" t="e">
            <v>#N/A</v>
          </cell>
        </row>
        <row r="452">
          <cell r="BG452" t="e">
            <v>#N/A</v>
          </cell>
          <cell r="BH452" t="e">
            <v>#N/A</v>
          </cell>
        </row>
        <row r="453">
          <cell r="BG453" t="e">
            <v>#N/A</v>
          </cell>
          <cell r="BH453" t="e">
            <v>#N/A</v>
          </cell>
        </row>
        <row r="454">
          <cell r="BG454" t="e">
            <v>#N/A</v>
          </cell>
          <cell r="BH454" t="e">
            <v>#N/A</v>
          </cell>
        </row>
        <row r="455">
          <cell r="BG455" t="e">
            <v>#N/A</v>
          </cell>
          <cell r="BH455" t="e">
            <v>#N/A</v>
          </cell>
        </row>
        <row r="456">
          <cell r="BG456" t="e">
            <v>#N/A</v>
          </cell>
          <cell r="BH456" t="e">
            <v>#N/A</v>
          </cell>
        </row>
        <row r="457">
          <cell r="BG457" t="e">
            <v>#N/A</v>
          </cell>
          <cell r="BH457" t="e">
            <v>#N/A</v>
          </cell>
        </row>
        <row r="458">
          <cell r="BG458" t="e">
            <v>#N/A</v>
          </cell>
          <cell r="BH458" t="e">
            <v>#N/A</v>
          </cell>
        </row>
        <row r="459">
          <cell r="BG459" t="e">
            <v>#N/A</v>
          </cell>
          <cell r="BH459" t="e">
            <v>#N/A</v>
          </cell>
        </row>
        <row r="460">
          <cell r="BG460" t="e">
            <v>#N/A</v>
          </cell>
          <cell r="BH460" t="e">
            <v>#N/A</v>
          </cell>
        </row>
        <row r="461">
          <cell r="BG461" t="e">
            <v>#N/A</v>
          </cell>
          <cell r="BH461" t="e">
            <v>#N/A</v>
          </cell>
        </row>
        <row r="462">
          <cell r="BG462" t="e">
            <v>#N/A</v>
          </cell>
          <cell r="BH462" t="e">
            <v>#N/A</v>
          </cell>
        </row>
        <row r="463">
          <cell r="BG463" t="e">
            <v>#N/A</v>
          </cell>
          <cell r="BH463" t="e">
            <v>#N/A</v>
          </cell>
        </row>
        <row r="464">
          <cell r="BG464" t="e">
            <v>#N/A</v>
          </cell>
          <cell r="BH464" t="e">
            <v>#N/A</v>
          </cell>
        </row>
        <row r="465">
          <cell r="BG465" t="e">
            <v>#N/A</v>
          </cell>
          <cell r="BH465" t="e">
            <v>#N/A</v>
          </cell>
        </row>
        <row r="466">
          <cell r="BG466" t="e">
            <v>#N/A</v>
          </cell>
          <cell r="BH466" t="e">
            <v>#N/A</v>
          </cell>
        </row>
        <row r="467">
          <cell r="BG467" t="e">
            <v>#N/A</v>
          </cell>
          <cell r="BH467" t="e">
            <v>#N/A</v>
          </cell>
        </row>
        <row r="468">
          <cell r="BG468" t="e">
            <v>#N/A</v>
          </cell>
          <cell r="BH468" t="e">
            <v>#N/A</v>
          </cell>
        </row>
        <row r="469">
          <cell r="BG469" t="e">
            <v>#N/A</v>
          </cell>
          <cell r="BH469" t="e">
            <v>#N/A</v>
          </cell>
        </row>
        <row r="470">
          <cell r="BG470" t="e">
            <v>#N/A</v>
          </cell>
          <cell r="BH470" t="e">
            <v>#N/A</v>
          </cell>
        </row>
        <row r="471">
          <cell r="BG471" t="e">
            <v>#N/A</v>
          </cell>
          <cell r="BH471" t="e">
            <v>#N/A</v>
          </cell>
        </row>
        <row r="472">
          <cell r="BG472" t="e">
            <v>#N/A</v>
          </cell>
          <cell r="BH472" t="e">
            <v>#N/A</v>
          </cell>
        </row>
        <row r="473">
          <cell r="BG473" t="e">
            <v>#N/A</v>
          </cell>
          <cell r="BH473" t="e">
            <v>#N/A</v>
          </cell>
        </row>
        <row r="474">
          <cell r="BG474" t="e">
            <v>#N/A</v>
          </cell>
          <cell r="BH474" t="e">
            <v>#N/A</v>
          </cell>
        </row>
        <row r="475">
          <cell r="BG475" t="e">
            <v>#N/A</v>
          </cell>
          <cell r="BH475" t="e">
            <v>#N/A</v>
          </cell>
        </row>
        <row r="476">
          <cell r="BG476" t="e">
            <v>#N/A</v>
          </cell>
          <cell r="BH476" t="e">
            <v>#N/A</v>
          </cell>
        </row>
        <row r="477">
          <cell r="BG477" t="e">
            <v>#N/A</v>
          </cell>
          <cell r="BH477" t="e">
            <v>#N/A</v>
          </cell>
        </row>
        <row r="478">
          <cell r="BG478" t="e">
            <v>#N/A</v>
          </cell>
          <cell r="BH478" t="e">
            <v>#N/A</v>
          </cell>
        </row>
        <row r="479">
          <cell r="BG479" t="e">
            <v>#N/A</v>
          </cell>
          <cell r="BH479" t="e">
            <v>#N/A</v>
          </cell>
        </row>
        <row r="480">
          <cell r="BG480" t="e">
            <v>#N/A</v>
          </cell>
          <cell r="BH480" t="e">
            <v>#N/A</v>
          </cell>
        </row>
        <row r="481">
          <cell r="BG481" t="e">
            <v>#N/A</v>
          </cell>
          <cell r="BH481" t="e">
            <v>#N/A</v>
          </cell>
        </row>
        <row r="482">
          <cell r="BG482" t="e">
            <v>#N/A</v>
          </cell>
          <cell r="BH482" t="e">
            <v>#N/A</v>
          </cell>
        </row>
        <row r="483">
          <cell r="BG483" t="e">
            <v>#N/A</v>
          </cell>
          <cell r="BH483" t="e">
            <v>#N/A</v>
          </cell>
        </row>
        <row r="484">
          <cell r="BG484" t="e">
            <v>#N/A</v>
          </cell>
          <cell r="BH484" t="e">
            <v>#N/A</v>
          </cell>
        </row>
        <row r="485">
          <cell r="BG485" t="e">
            <v>#N/A</v>
          </cell>
          <cell r="BH485" t="e">
            <v>#N/A</v>
          </cell>
        </row>
        <row r="486">
          <cell r="BG486" t="e">
            <v>#N/A</v>
          </cell>
          <cell r="BH486" t="e">
            <v>#N/A</v>
          </cell>
        </row>
        <row r="487">
          <cell r="BG487" t="e">
            <v>#N/A</v>
          </cell>
          <cell r="BH487" t="e">
            <v>#N/A</v>
          </cell>
        </row>
        <row r="488">
          <cell r="BG488" t="e">
            <v>#N/A</v>
          </cell>
          <cell r="BH488" t="e">
            <v>#N/A</v>
          </cell>
        </row>
        <row r="489">
          <cell r="BG489" t="e">
            <v>#N/A</v>
          </cell>
          <cell r="BH489" t="e">
            <v>#N/A</v>
          </cell>
        </row>
        <row r="490">
          <cell r="BG490" t="e">
            <v>#N/A</v>
          </cell>
          <cell r="BH490" t="e">
            <v>#N/A</v>
          </cell>
        </row>
        <row r="491">
          <cell r="BG491" t="e">
            <v>#N/A</v>
          </cell>
          <cell r="BH491" t="e">
            <v>#N/A</v>
          </cell>
        </row>
        <row r="492">
          <cell r="BG492" t="e">
            <v>#N/A</v>
          </cell>
          <cell r="BH492" t="e">
            <v>#N/A</v>
          </cell>
        </row>
        <row r="493">
          <cell r="BG493" t="e">
            <v>#N/A</v>
          </cell>
          <cell r="BH493" t="e">
            <v>#N/A</v>
          </cell>
        </row>
        <row r="494">
          <cell r="BG494" t="e">
            <v>#N/A</v>
          </cell>
          <cell r="BH494" t="e">
            <v>#N/A</v>
          </cell>
        </row>
        <row r="495">
          <cell r="BG495" t="e">
            <v>#N/A</v>
          </cell>
          <cell r="BH495" t="e">
            <v>#N/A</v>
          </cell>
        </row>
        <row r="496">
          <cell r="BG496" t="e">
            <v>#N/A</v>
          </cell>
          <cell r="BH496" t="e">
            <v>#N/A</v>
          </cell>
        </row>
        <row r="497">
          <cell r="BG497" t="e">
            <v>#N/A</v>
          </cell>
          <cell r="BH497" t="e">
            <v>#N/A</v>
          </cell>
        </row>
        <row r="498">
          <cell r="BG498" t="e">
            <v>#N/A</v>
          </cell>
          <cell r="BH498" t="e">
            <v>#N/A</v>
          </cell>
        </row>
        <row r="499">
          <cell r="BG499" t="e">
            <v>#N/A</v>
          </cell>
          <cell r="BH499" t="e">
            <v>#N/A</v>
          </cell>
        </row>
        <row r="500">
          <cell r="BG500" t="e">
            <v>#N/A</v>
          </cell>
          <cell r="BH500" t="e">
            <v>#N/A</v>
          </cell>
        </row>
        <row r="501">
          <cell r="BG501" t="e">
            <v>#N/A</v>
          </cell>
          <cell r="BH501" t="e">
            <v>#N/A</v>
          </cell>
        </row>
        <row r="502">
          <cell r="BG502" t="e">
            <v>#N/A</v>
          </cell>
          <cell r="BH502" t="e">
            <v>#N/A</v>
          </cell>
        </row>
        <row r="503">
          <cell r="BG503" t="e">
            <v>#N/A</v>
          </cell>
          <cell r="BH503" t="e">
            <v>#N/A</v>
          </cell>
        </row>
        <row r="504">
          <cell r="BG504" t="e">
            <v>#N/A</v>
          </cell>
          <cell r="BH504" t="e">
            <v>#N/A</v>
          </cell>
        </row>
        <row r="505">
          <cell r="BG505" t="e">
            <v>#N/A</v>
          </cell>
          <cell r="BH505" t="e">
            <v>#N/A</v>
          </cell>
        </row>
        <row r="506">
          <cell r="BG506" t="e">
            <v>#N/A</v>
          </cell>
          <cell r="BH506" t="e">
            <v>#N/A</v>
          </cell>
        </row>
        <row r="507">
          <cell r="BG507" t="e">
            <v>#N/A</v>
          </cell>
          <cell r="BH507" t="e">
            <v>#N/A</v>
          </cell>
        </row>
        <row r="508">
          <cell r="BG508" t="e">
            <v>#N/A</v>
          </cell>
          <cell r="BH508" t="e">
            <v>#N/A</v>
          </cell>
        </row>
        <row r="509">
          <cell r="BG509" t="e">
            <v>#N/A</v>
          </cell>
          <cell r="BH509" t="e">
            <v>#N/A</v>
          </cell>
        </row>
        <row r="510">
          <cell r="BG510" t="e">
            <v>#N/A</v>
          </cell>
          <cell r="BH510" t="e">
            <v>#N/A</v>
          </cell>
        </row>
        <row r="511">
          <cell r="BG511" t="e">
            <v>#N/A</v>
          </cell>
          <cell r="BH511" t="e">
            <v>#N/A</v>
          </cell>
        </row>
        <row r="512">
          <cell r="BG512" t="e">
            <v>#N/A</v>
          </cell>
          <cell r="BH512" t="e">
            <v>#N/A</v>
          </cell>
        </row>
        <row r="513">
          <cell r="BG513" t="e">
            <v>#N/A</v>
          </cell>
          <cell r="BH513" t="e">
            <v>#N/A</v>
          </cell>
        </row>
        <row r="514">
          <cell r="BG514" t="e">
            <v>#N/A</v>
          </cell>
          <cell r="BH514" t="e">
            <v>#N/A</v>
          </cell>
        </row>
        <row r="515">
          <cell r="BG515" t="e">
            <v>#N/A</v>
          </cell>
          <cell r="BH515" t="e">
            <v>#N/A</v>
          </cell>
        </row>
        <row r="516">
          <cell r="BG516" t="e">
            <v>#N/A</v>
          </cell>
          <cell r="BH516" t="e">
            <v>#N/A</v>
          </cell>
        </row>
        <row r="517">
          <cell r="BG517" t="e">
            <v>#N/A</v>
          </cell>
          <cell r="BH517" t="e">
            <v>#N/A</v>
          </cell>
        </row>
        <row r="518">
          <cell r="BG518" t="e">
            <v>#N/A</v>
          </cell>
          <cell r="BH518" t="e">
            <v>#N/A</v>
          </cell>
        </row>
        <row r="519">
          <cell r="BG519" t="e">
            <v>#N/A</v>
          </cell>
          <cell r="BH519" t="e">
            <v>#N/A</v>
          </cell>
        </row>
        <row r="520">
          <cell r="BG520" t="e">
            <v>#N/A</v>
          </cell>
          <cell r="BH520" t="e">
            <v>#N/A</v>
          </cell>
        </row>
        <row r="521">
          <cell r="BG521" t="e">
            <v>#N/A</v>
          </cell>
          <cell r="BH521" t="e">
            <v>#N/A</v>
          </cell>
        </row>
        <row r="522">
          <cell r="BG522" t="e">
            <v>#N/A</v>
          </cell>
          <cell r="BH522" t="e">
            <v>#N/A</v>
          </cell>
        </row>
        <row r="523">
          <cell r="BG523" t="e">
            <v>#N/A</v>
          </cell>
          <cell r="BH523" t="e">
            <v>#N/A</v>
          </cell>
        </row>
        <row r="524">
          <cell r="BG524" t="e">
            <v>#N/A</v>
          </cell>
          <cell r="BH524" t="e">
            <v>#N/A</v>
          </cell>
        </row>
        <row r="525">
          <cell r="BG525" t="e">
            <v>#N/A</v>
          </cell>
          <cell r="BH525" t="e">
            <v>#N/A</v>
          </cell>
        </row>
        <row r="526">
          <cell r="BG526" t="e">
            <v>#N/A</v>
          </cell>
          <cell r="BH526" t="e">
            <v>#N/A</v>
          </cell>
        </row>
        <row r="527">
          <cell r="BG527" t="e">
            <v>#N/A</v>
          </cell>
          <cell r="BH527" t="e">
            <v>#N/A</v>
          </cell>
        </row>
        <row r="528">
          <cell r="BG528" t="e">
            <v>#N/A</v>
          </cell>
          <cell r="BH528" t="e">
            <v>#N/A</v>
          </cell>
        </row>
        <row r="529">
          <cell r="BG529" t="e">
            <v>#N/A</v>
          </cell>
          <cell r="BH529" t="e">
            <v>#N/A</v>
          </cell>
        </row>
        <row r="530">
          <cell r="BG530" t="e">
            <v>#N/A</v>
          </cell>
          <cell r="BH530" t="e">
            <v>#N/A</v>
          </cell>
        </row>
        <row r="531">
          <cell r="BG531" t="e">
            <v>#N/A</v>
          </cell>
          <cell r="BH531" t="e">
            <v>#N/A</v>
          </cell>
        </row>
        <row r="532">
          <cell r="BG532" t="e">
            <v>#N/A</v>
          </cell>
          <cell r="BH532" t="e">
            <v>#N/A</v>
          </cell>
        </row>
        <row r="533">
          <cell r="BG533" t="e">
            <v>#N/A</v>
          </cell>
          <cell r="BH533" t="e">
            <v>#N/A</v>
          </cell>
        </row>
        <row r="534">
          <cell r="BG534" t="e">
            <v>#N/A</v>
          </cell>
          <cell r="BH534" t="e">
            <v>#N/A</v>
          </cell>
        </row>
        <row r="535">
          <cell r="BG535" t="e">
            <v>#N/A</v>
          </cell>
          <cell r="BH535" t="e">
            <v>#N/A</v>
          </cell>
        </row>
        <row r="536">
          <cell r="BG536" t="e">
            <v>#N/A</v>
          </cell>
          <cell r="BH536" t="e">
            <v>#N/A</v>
          </cell>
        </row>
        <row r="537">
          <cell r="BG537" t="e">
            <v>#N/A</v>
          </cell>
          <cell r="BH537" t="e">
            <v>#N/A</v>
          </cell>
        </row>
        <row r="538">
          <cell r="BG538" t="e">
            <v>#N/A</v>
          </cell>
          <cell r="BH538" t="e">
            <v>#N/A</v>
          </cell>
        </row>
        <row r="539">
          <cell r="BG539" t="e">
            <v>#N/A</v>
          </cell>
          <cell r="BH539" t="e">
            <v>#N/A</v>
          </cell>
        </row>
        <row r="540">
          <cell r="BG540" t="e">
            <v>#N/A</v>
          </cell>
          <cell r="BH540" t="e">
            <v>#N/A</v>
          </cell>
        </row>
        <row r="541">
          <cell r="BG541" t="e">
            <v>#N/A</v>
          </cell>
          <cell r="BH541" t="e">
            <v>#N/A</v>
          </cell>
        </row>
        <row r="542">
          <cell r="BG542" t="e">
            <v>#N/A</v>
          </cell>
          <cell r="BH542" t="e">
            <v>#N/A</v>
          </cell>
        </row>
        <row r="543">
          <cell r="BG543" t="e">
            <v>#N/A</v>
          </cell>
          <cell r="BH543" t="e">
            <v>#N/A</v>
          </cell>
        </row>
        <row r="544">
          <cell r="BG544" t="e">
            <v>#N/A</v>
          </cell>
          <cell r="BH544" t="e">
            <v>#N/A</v>
          </cell>
        </row>
        <row r="545">
          <cell r="BG545" t="e">
            <v>#N/A</v>
          </cell>
          <cell r="BH545" t="e">
            <v>#N/A</v>
          </cell>
        </row>
        <row r="546">
          <cell r="BG546" t="e">
            <v>#N/A</v>
          </cell>
          <cell r="BH546" t="e">
            <v>#N/A</v>
          </cell>
        </row>
        <row r="547">
          <cell r="BG547" t="e">
            <v>#N/A</v>
          </cell>
          <cell r="BH547" t="e">
            <v>#N/A</v>
          </cell>
        </row>
        <row r="548">
          <cell r="BG548" t="e">
            <v>#N/A</v>
          </cell>
          <cell r="BH548" t="e">
            <v>#N/A</v>
          </cell>
        </row>
        <row r="549">
          <cell r="BG549" t="e">
            <v>#N/A</v>
          </cell>
          <cell r="BH549" t="e">
            <v>#N/A</v>
          </cell>
        </row>
        <row r="550">
          <cell r="BG550" t="e">
            <v>#N/A</v>
          </cell>
          <cell r="BH550" t="e">
            <v>#N/A</v>
          </cell>
        </row>
        <row r="551">
          <cell r="BG551" t="e">
            <v>#N/A</v>
          </cell>
          <cell r="BH551" t="e">
            <v>#N/A</v>
          </cell>
        </row>
        <row r="552">
          <cell r="BG552" t="e">
            <v>#N/A</v>
          </cell>
          <cell r="BH552" t="e">
            <v>#N/A</v>
          </cell>
        </row>
        <row r="553">
          <cell r="BG553" t="e">
            <v>#N/A</v>
          </cell>
          <cell r="BH553" t="e">
            <v>#N/A</v>
          </cell>
        </row>
        <row r="554">
          <cell r="BG554" t="e">
            <v>#N/A</v>
          </cell>
          <cell r="BH554" t="e">
            <v>#N/A</v>
          </cell>
        </row>
        <row r="555">
          <cell r="BG555" t="e">
            <v>#N/A</v>
          </cell>
          <cell r="BH555" t="e">
            <v>#N/A</v>
          </cell>
        </row>
        <row r="556">
          <cell r="BG556" t="e">
            <v>#N/A</v>
          </cell>
          <cell r="BH556" t="e">
            <v>#N/A</v>
          </cell>
        </row>
        <row r="557">
          <cell r="BG557" t="e">
            <v>#N/A</v>
          </cell>
          <cell r="BH557" t="e">
            <v>#N/A</v>
          </cell>
        </row>
        <row r="558">
          <cell r="BG558" t="e">
            <v>#N/A</v>
          </cell>
          <cell r="BH558" t="e">
            <v>#N/A</v>
          </cell>
        </row>
        <row r="559">
          <cell r="BG559" t="e">
            <v>#N/A</v>
          </cell>
          <cell r="BH559" t="e">
            <v>#N/A</v>
          </cell>
        </row>
        <row r="560">
          <cell r="BG560" t="e">
            <v>#N/A</v>
          </cell>
          <cell r="BH560" t="e">
            <v>#N/A</v>
          </cell>
        </row>
        <row r="561">
          <cell r="BG561" t="e">
            <v>#N/A</v>
          </cell>
          <cell r="BH561" t="e">
            <v>#N/A</v>
          </cell>
        </row>
        <row r="562">
          <cell r="BG562" t="e">
            <v>#N/A</v>
          </cell>
          <cell r="BH562" t="e">
            <v>#N/A</v>
          </cell>
        </row>
        <row r="563">
          <cell r="BG563" t="e">
            <v>#N/A</v>
          </cell>
          <cell r="BH563" t="e">
            <v>#N/A</v>
          </cell>
        </row>
        <row r="564">
          <cell r="BG564" t="e">
            <v>#N/A</v>
          </cell>
          <cell r="BH564" t="e">
            <v>#N/A</v>
          </cell>
        </row>
        <row r="565">
          <cell r="BG565" t="e">
            <v>#N/A</v>
          </cell>
          <cell r="BH565" t="e">
            <v>#N/A</v>
          </cell>
        </row>
        <row r="566">
          <cell r="BG566" t="e">
            <v>#N/A</v>
          </cell>
          <cell r="BH566" t="e">
            <v>#N/A</v>
          </cell>
        </row>
        <row r="567">
          <cell r="BG567" t="e">
            <v>#N/A</v>
          </cell>
          <cell r="BH567" t="e">
            <v>#N/A</v>
          </cell>
        </row>
        <row r="568">
          <cell r="BG568" t="e">
            <v>#N/A</v>
          </cell>
          <cell r="BH568" t="e">
            <v>#N/A</v>
          </cell>
        </row>
        <row r="569">
          <cell r="BG569" t="e">
            <v>#N/A</v>
          </cell>
          <cell r="BH569" t="e">
            <v>#N/A</v>
          </cell>
        </row>
        <row r="570">
          <cell r="BG570" t="e">
            <v>#N/A</v>
          </cell>
          <cell r="BH570" t="e">
            <v>#N/A</v>
          </cell>
        </row>
        <row r="571">
          <cell r="BG571" t="e">
            <v>#N/A</v>
          </cell>
          <cell r="BH571" t="e">
            <v>#N/A</v>
          </cell>
        </row>
        <row r="572">
          <cell r="BG572" t="e">
            <v>#N/A</v>
          </cell>
          <cell r="BH572" t="e">
            <v>#N/A</v>
          </cell>
        </row>
        <row r="573">
          <cell r="BG573" t="e">
            <v>#N/A</v>
          </cell>
          <cell r="BH573" t="e">
            <v>#N/A</v>
          </cell>
        </row>
        <row r="574">
          <cell r="BG574" t="e">
            <v>#N/A</v>
          </cell>
          <cell r="BH574" t="e">
            <v>#N/A</v>
          </cell>
        </row>
        <row r="575">
          <cell r="BG575" t="e">
            <v>#N/A</v>
          </cell>
          <cell r="BH575" t="e">
            <v>#N/A</v>
          </cell>
        </row>
        <row r="576">
          <cell r="BG576" t="e">
            <v>#N/A</v>
          </cell>
          <cell r="BH576" t="e">
            <v>#N/A</v>
          </cell>
        </row>
        <row r="577">
          <cell r="BG577" t="e">
            <v>#N/A</v>
          </cell>
          <cell r="BH577" t="e">
            <v>#N/A</v>
          </cell>
        </row>
        <row r="578">
          <cell r="BG578" t="e">
            <v>#N/A</v>
          </cell>
          <cell r="BH578" t="e">
            <v>#N/A</v>
          </cell>
        </row>
        <row r="579">
          <cell r="BG579" t="e">
            <v>#N/A</v>
          </cell>
          <cell r="BH579" t="e">
            <v>#N/A</v>
          </cell>
        </row>
        <row r="580">
          <cell r="BG580" t="e">
            <v>#N/A</v>
          </cell>
          <cell r="BH580" t="e">
            <v>#N/A</v>
          </cell>
        </row>
        <row r="581">
          <cell r="BG581" t="e">
            <v>#N/A</v>
          </cell>
          <cell r="BH581" t="e">
            <v>#N/A</v>
          </cell>
        </row>
        <row r="582">
          <cell r="BG582" t="e">
            <v>#N/A</v>
          </cell>
          <cell r="BH582" t="e">
            <v>#N/A</v>
          </cell>
        </row>
        <row r="583">
          <cell r="BG583" t="e">
            <v>#N/A</v>
          </cell>
          <cell r="BH583" t="e">
            <v>#N/A</v>
          </cell>
        </row>
        <row r="584">
          <cell r="BG584" t="e">
            <v>#N/A</v>
          </cell>
          <cell r="BH584" t="e">
            <v>#N/A</v>
          </cell>
        </row>
        <row r="585">
          <cell r="BG585" t="e">
            <v>#N/A</v>
          </cell>
          <cell r="BH585" t="e">
            <v>#N/A</v>
          </cell>
        </row>
        <row r="586">
          <cell r="BG586" t="e">
            <v>#N/A</v>
          </cell>
          <cell r="BH586" t="e">
            <v>#N/A</v>
          </cell>
        </row>
        <row r="587">
          <cell r="BG587" t="e">
            <v>#N/A</v>
          </cell>
          <cell r="BH587" t="e">
            <v>#N/A</v>
          </cell>
        </row>
        <row r="588">
          <cell r="BG588" t="e">
            <v>#N/A</v>
          </cell>
          <cell r="BH588" t="e">
            <v>#N/A</v>
          </cell>
        </row>
        <row r="589">
          <cell r="BG589" t="e">
            <v>#N/A</v>
          </cell>
          <cell r="BH589" t="e">
            <v>#N/A</v>
          </cell>
        </row>
        <row r="590">
          <cell r="BG590" t="e">
            <v>#N/A</v>
          </cell>
          <cell r="BH590" t="e">
            <v>#N/A</v>
          </cell>
        </row>
        <row r="591">
          <cell r="BG591" t="e">
            <v>#N/A</v>
          </cell>
          <cell r="BH591" t="e">
            <v>#N/A</v>
          </cell>
        </row>
        <row r="592">
          <cell r="BG592" t="e">
            <v>#N/A</v>
          </cell>
          <cell r="BH592" t="e">
            <v>#N/A</v>
          </cell>
        </row>
        <row r="593">
          <cell r="BG593" t="e">
            <v>#N/A</v>
          </cell>
          <cell r="BH593" t="e">
            <v>#N/A</v>
          </cell>
        </row>
        <row r="594">
          <cell r="BG594" t="e">
            <v>#N/A</v>
          </cell>
          <cell r="BH594" t="e">
            <v>#N/A</v>
          </cell>
        </row>
        <row r="595">
          <cell r="BG595" t="e">
            <v>#N/A</v>
          </cell>
          <cell r="BH595" t="e">
            <v>#N/A</v>
          </cell>
        </row>
        <row r="596">
          <cell r="BG596" t="e">
            <v>#N/A</v>
          </cell>
          <cell r="BH596" t="e">
            <v>#N/A</v>
          </cell>
        </row>
        <row r="597">
          <cell r="BG597" t="e">
            <v>#N/A</v>
          </cell>
          <cell r="BH597" t="e">
            <v>#N/A</v>
          </cell>
        </row>
        <row r="598">
          <cell r="BG598" t="e">
            <v>#N/A</v>
          </cell>
          <cell r="BH598" t="e">
            <v>#N/A</v>
          </cell>
        </row>
        <row r="599">
          <cell r="BG599" t="e">
            <v>#N/A</v>
          </cell>
          <cell r="BH599" t="e">
            <v>#N/A</v>
          </cell>
        </row>
        <row r="600">
          <cell r="BG600" t="e">
            <v>#N/A</v>
          </cell>
          <cell r="BH600" t="e">
            <v>#N/A</v>
          </cell>
        </row>
        <row r="601">
          <cell r="BG601" t="e">
            <v>#N/A</v>
          </cell>
          <cell r="BH601" t="e">
            <v>#N/A</v>
          </cell>
        </row>
        <row r="602">
          <cell r="BG602" t="e">
            <v>#N/A</v>
          </cell>
          <cell r="BH602" t="e">
            <v>#N/A</v>
          </cell>
        </row>
        <row r="603">
          <cell r="BG603" t="e">
            <v>#N/A</v>
          </cell>
          <cell r="BH603" t="e">
            <v>#N/A</v>
          </cell>
        </row>
        <row r="604">
          <cell r="BG604" t="e">
            <v>#N/A</v>
          </cell>
          <cell r="BH604" t="e">
            <v>#N/A</v>
          </cell>
        </row>
        <row r="605">
          <cell r="BG605" t="e">
            <v>#N/A</v>
          </cell>
          <cell r="BH605" t="e">
            <v>#N/A</v>
          </cell>
        </row>
        <row r="606">
          <cell r="BG606" t="e">
            <v>#N/A</v>
          </cell>
          <cell r="BH606" t="e">
            <v>#N/A</v>
          </cell>
        </row>
        <row r="607">
          <cell r="BG607" t="e">
            <v>#N/A</v>
          </cell>
          <cell r="BH607" t="e">
            <v>#N/A</v>
          </cell>
        </row>
        <row r="608">
          <cell r="BG608" t="e">
            <v>#N/A</v>
          </cell>
          <cell r="BH608" t="e">
            <v>#N/A</v>
          </cell>
        </row>
        <row r="609">
          <cell r="BG609" t="e">
            <v>#N/A</v>
          </cell>
          <cell r="BH609" t="e">
            <v>#N/A</v>
          </cell>
        </row>
        <row r="610">
          <cell r="BG610" t="e">
            <v>#N/A</v>
          </cell>
          <cell r="BH610" t="e">
            <v>#N/A</v>
          </cell>
        </row>
        <row r="611">
          <cell r="BG611" t="e">
            <v>#N/A</v>
          </cell>
          <cell r="BH611" t="e">
            <v>#N/A</v>
          </cell>
        </row>
        <row r="612">
          <cell r="BG612" t="e">
            <v>#N/A</v>
          </cell>
          <cell r="BH612" t="e">
            <v>#N/A</v>
          </cell>
        </row>
        <row r="613">
          <cell r="BG613" t="e">
            <v>#N/A</v>
          </cell>
          <cell r="BH613" t="e">
            <v>#N/A</v>
          </cell>
        </row>
        <row r="614">
          <cell r="BG614" t="e">
            <v>#N/A</v>
          </cell>
          <cell r="BH614" t="e">
            <v>#N/A</v>
          </cell>
        </row>
        <row r="615">
          <cell r="BG615" t="e">
            <v>#N/A</v>
          </cell>
          <cell r="BH615" t="e">
            <v>#N/A</v>
          </cell>
        </row>
        <row r="616">
          <cell r="BG616" t="e">
            <v>#N/A</v>
          </cell>
          <cell r="BH616" t="e">
            <v>#N/A</v>
          </cell>
        </row>
        <row r="617">
          <cell r="BG617" t="e">
            <v>#N/A</v>
          </cell>
          <cell r="BH617" t="e">
            <v>#N/A</v>
          </cell>
        </row>
        <row r="618">
          <cell r="BG618" t="e">
            <v>#N/A</v>
          </cell>
          <cell r="BH618" t="e">
            <v>#N/A</v>
          </cell>
        </row>
        <row r="619">
          <cell r="BG619" t="e">
            <v>#N/A</v>
          </cell>
          <cell r="BH619" t="e">
            <v>#N/A</v>
          </cell>
        </row>
        <row r="620">
          <cell r="BG620" t="e">
            <v>#N/A</v>
          </cell>
          <cell r="BH620" t="e">
            <v>#N/A</v>
          </cell>
        </row>
        <row r="621">
          <cell r="BG621" t="e">
            <v>#N/A</v>
          </cell>
          <cell r="BH621" t="e">
            <v>#N/A</v>
          </cell>
        </row>
        <row r="622">
          <cell r="BG622" t="e">
            <v>#N/A</v>
          </cell>
          <cell r="BH622" t="e">
            <v>#N/A</v>
          </cell>
        </row>
        <row r="623">
          <cell r="BG623" t="e">
            <v>#N/A</v>
          </cell>
          <cell r="BH623" t="e">
            <v>#N/A</v>
          </cell>
        </row>
        <row r="624">
          <cell r="BG624" t="e">
            <v>#N/A</v>
          </cell>
          <cell r="BH624" t="e">
            <v>#N/A</v>
          </cell>
        </row>
        <row r="625">
          <cell r="BG625" t="e">
            <v>#N/A</v>
          </cell>
          <cell r="BH625" t="e">
            <v>#N/A</v>
          </cell>
        </row>
        <row r="626">
          <cell r="BG626" t="e">
            <v>#N/A</v>
          </cell>
          <cell r="BH626" t="e">
            <v>#N/A</v>
          </cell>
        </row>
        <row r="627">
          <cell r="BG627" t="e">
            <v>#N/A</v>
          </cell>
          <cell r="BH627" t="e">
            <v>#N/A</v>
          </cell>
        </row>
        <row r="628">
          <cell r="BG628" t="e">
            <v>#N/A</v>
          </cell>
          <cell r="BH628" t="e">
            <v>#N/A</v>
          </cell>
        </row>
        <row r="629">
          <cell r="BG629" t="e">
            <v>#N/A</v>
          </cell>
          <cell r="BH629" t="e">
            <v>#N/A</v>
          </cell>
        </row>
        <row r="630">
          <cell r="BG630" t="e">
            <v>#N/A</v>
          </cell>
          <cell r="BH630" t="e">
            <v>#N/A</v>
          </cell>
        </row>
        <row r="631">
          <cell r="BG631" t="e">
            <v>#N/A</v>
          </cell>
          <cell r="BH631" t="e">
            <v>#N/A</v>
          </cell>
        </row>
        <row r="632">
          <cell r="BG632" t="e">
            <v>#N/A</v>
          </cell>
          <cell r="BH632" t="e">
            <v>#N/A</v>
          </cell>
        </row>
        <row r="633">
          <cell r="BG633" t="e">
            <v>#N/A</v>
          </cell>
          <cell r="BH633" t="e">
            <v>#N/A</v>
          </cell>
        </row>
        <row r="634">
          <cell r="BG634" t="e">
            <v>#N/A</v>
          </cell>
          <cell r="BH634" t="e">
            <v>#N/A</v>
          </cell>
        </row>
        <row r="635">
          <cell r="BG635" t="e">
            <v>#N/A</v>
          </cell>
          <cell r="BH635" t="e">
            <v>#N/A</v>
          </cell>
        </row>
        <row r="636">
          <cell r="BG636" t="e">
            <v>#N/A</v>
          </cell>
          <cell r="BH636" t="e">
            <v>#N/A</v>
          </cell>
        </row>
        <row r="637">
          <cell r="BG637" t="e">
            <v>#N/A</v>
          </cell>
          <cell r="BH637" t="e">
            <v>#N/A</v>
          </cell>
        </row>
        <row r="638">
          <cell r="BG638" t="e">
            <v>#N/A</v>
          </cell>
          <cell r="BH638" t="e">
            <v>#N/A</v>
          </cell>
        </row>
        <row r="639">
          <cell r="BG639" t="e">
            <v>#N/A</v>
          </cell>
          <cell r="BH639" t="e">
            <v>#N/A</v>
          </cell>
        </row>
        <row r="640">
          <cell r="BG640" t="e">
            <v>#N/A</v>
          </cell>
          <cell r="BH640" t="e">
            <v>#N/A</v>
          </cell>
        </row>
        <row r="641">
          <cell r="BG641" t="e">
            <v>#N/A</v>
          </cell>
          <cell r="BH641" t="e">
            <v>#N/A</v>
          </cell>
        </row>
        <row r="642">
          <cell r="BG642" t="e">
            <v>#N/A</v>
          </cell>
          <cell r="BH642" t="e">
            <v>#N/A</v>
          </cell>
        </row>
        <row r="643">
          <cell r="BG643" t="e">
            <v>#N/A</v>
          </cell>
          <cell r="BH643" t="e">
            <v>#N/A</v>
          </cell>
        </row>
        <row r="644">
          <cell r="BG644" t="e">
            <v>#N/A</v>
          </cell>
          <cell r="BH644" t="e">
            <v>#N/A</v>
          </cell>
        </row>
        <row r="645">
          <cell r="BG645" t="e">
            <v>#N/A</v>
          </cell>
          <cell r="BH645" t="e">
            <v>#N/A</v>
          </cell>
        </row>
        <row r="646">
          <cell r="BG646" t="e">
            <v>#N/A</v>
          </cell>
          <cell r="BH646" t="e">
            <v>#N/A</v>
          </cell>
        </row>
        <row r="647">
          <cell r="BG647" t="e">
            <v>#N/A</v>
          </cell>
          <cell r="BH647" t="e">
            <v>#N/A</v>
          </cell>
        </row>
        <row r="648">
          <cell r="BG648" t="e">
            <v>#N/A</v>
          </cell>
          <cell r="BH648" t="e">
            <v>#N/A</v>
          </cell>
        </row>
        <row r="649">
          <cell r="BG649" t="e">
            <v>#N/A</v>
          </cell>
          <cell r="BH649" t="e">
            <v>#N/A</v>
          </cell>
        </row>
        <row r="650">
          <cell r="BG650" t="e">
            <v>#N/A</v>
          </cell>
          <cell r="BH650" t="e">
            <v>#N/A</v>
          </cell>
        </row>
        <row r="651">
          <cell r="BG651" t="e">
            <v>#N/A</v>
          </cell>
          <cell r="BH651" t="e">
            <v>#N/A</v>
          </cell>
        </row>
        <row r="652">
          <cell r="BG652" t="e">
            <v>#N/A</v>
          </cell>
          <cell r="BH652" t="e">
            <v>#N/A</v>
          </cell>
        </row>
        <row r="653">
          <cell r="BG653" t="e">
            <v>#N/A</v>
          </cell>
          <cell r="BH653" t="e">
            <v>#N/A</v>
          </cell>
        </row>
        <row r="654">
          <cell r="BG654" t="e">
            <v>#N/A</v>
          </cell>
          <cell r="BH654" t="e">
            <v>#N/A</v>
          </cell>
        </row>
        <row r="655">
          <cell r="BG655" t="e">
            <v>#N/A</v>
          </cell>
          <cell r="BH655" t="e">
            <v>#N/A</v>
          </cell>
        </row>
        <row r="656">
          <cell r="BG656" t="e">
            <v>#N/A</v>
          </cell>
          <cell r="BH656" t="e">
            <v>#N/A</v>
          </cell>
        </row>
        <row r="657">
          <cell r="BG657" t="e">
            <v>#N/A</v>
          </cell>
          <cell r="BH657" t="e">
            <v>#N/A</v>
          </cell>
        </row>
        <row r="658">
          <cell r="BG658" t="e">
            <v>#N/A</v>
          </cell>
          <cell r="BH658" t="e">
            <v>#N/A</v>
          </cell>
        </row>
        <row r="659">
          <cell r="BG659" t="e">
            <v>#N/A</v>
          </cell>
          <cell r="BH659" t="e">
            <v>#N/A</v>
          </cell>
        </row>
        <row r="660">
          <cell r="BG660" t="e">
            <v>#N/A</v>
          </cell>
          <cell r="BH660" t="e">
            <v>#N/A</v>
          </cell>
        </row>
        <row r="661">
          <cell r="BG661" t="e">
            <v>#N/A</v>
          </cell>
          <cell r="BH661" t="e">
            <v>#N/A</v>
          </cell>
        </row>
        <row r="662">
          <cell r="BG662" t="e">
            <v>#N/A</v>
          </cell>
          <cell r="BH662" t="e">
            <v>#N/A</v>
          </cell>
        </row>
        <row r="663">
          <cell r="BG663" t="e">
            <v>#N/A</v>
          </cell>
          <cell r="BH663" t="e">
            <v>#N/A</v>
          </cell>
        </row>
        <row r="664">
          <cell r="BG664" t="e">
            <v>#N/A</v>
          </cell>
          <cell r="BH664" t="e">
            <v>#N/A</v>
          </cell>
        </row>
        <row r="665">
          <cell r="BG665" t="e">
            <v>#N/A</v>
          </cell>
          <cell r="BH665" t="e">
            <v>#N/A</v>
          </cell>
        </row>
        <row r="666">
          <cell r="BG666" t="e">
            <v>#N/A</v>
          </cell>
          <cell r="BH666" t="e">
            <v>#N/A</v>
          </cell>
        </row>
        <row r="667">
          <cell r="BG667" t="e">
            <v>#N/A</v>
          </cell>
          <cell r="BH667" t="e">
            <v>#N/A</v>
          </cell>
        </row>
        <row r="668">
          <cell r="BG668" t="e">
            <v>#N/A</v>
          </cell>
          <cell r="BH668" t="e">
            <v>#N/A</v>
          </cell>
        </row>
        <row r="669">
          <cell r="BG669" t="e">
            <v>#N/A</v>
          </cell>
          <cell r="BH669" t="e">
            <v>#N/A</v>
          </cell>
        </row>
        <row r="670">
          <cell r="BG670" t="e">
            <v>#N/A</v>
          </cell>
          <cell r="BH670" t="e">
            <v>#N/A</v>
          </cell>
        </row>
        <row r="671">
          <cell r="BG671" t="e">
            <v>#N/A</v>
          </cell>
          <cell r="BH671" t="e">
            <v>#N/A</v>
          </cell>
        </row>
        <row r="672">
          <cell r="BG672" t="e">
            <v>#N/A</v>
          </cell>
          <cell r="BH672" t="e">
            <v>#N/A</v>
          </cell>
        </row>
        <row r="673">
          <cell r="BG673" t="e">
            <v>#N/A</v>
          </cell>
          <cell r="BH673" t="e">
            <v>#N/A</v>
          </cell>
        </row>
        <row r="674">
          <cell r="BG674" t="e">
            <v>#N/A</v>
          </cell>
          <cell r="BH674" t="e">
            <v>#N/A</v>
          </cell>
        </row>
        <row r="675">
          <cell r="BG675" t="e">
            <v>#N/A</v>
          </cell>
          <cell r="BH675" t="e">
            <v>#N/A</v>
          </cell>
        </row>
        <row r="676">
          <cell r="BG676" t="e">
            <v>#N/A</v>
          </cell>
          <cell r="BH676" t="e">
            <v>#N/A</v>
          </cell>
        </row>
        <row r="677">
          <cell r="BG677" t="e">
            <v>#N/A</v>
          </cell>
          <cell r="BH677" t="e">
            <v>#N/A</v>
          </cell>
        </row>
        <row r="678">
          <cell r="BG678" t="e">
            <v>#N/A</v>
          </cell>
          <cell r="BH678" t="e">
            <v>#N/A</v>
          </cell>
        </row>
        <row r="679">
          <cell r="BG679" t="e">
            <v>#N/A</v>
          </cell>
          <cell r="BH679" t="e">
            <v>#N/A</v>
          </cell>
        </row>
        <row r="680">
          <cell r="BG680" t="e">
            <v>#N/A</v>
          </cell>
          <cell r="BH680" t="e">
            <v>#N/A</v>
          </cell>
        </row>
        <row r="681">
          <cell r="BG681" t="e">
            <v>#N/A</v>
          </cell>
          <cell r="BH681" t="e">
            <v>#N/A</v>
          </cell>
        </row>
        <row r="682">
          <cell r="BG682" t="e">
            <v>#N/A</v>
          </cell>
          <cell r="BH682" t="e">
            <v>#N/A</v>
          </cell>
        </row>
        <row r="683">
          <cell r="BG683" t="e">
            <v>#N/A</v>
          </cell>
          <cell r="BH683" t="e">
            <v>#N/A</v>
          </cell>
        </row>
        <row r="684">
          <cell r="BG684" t="e">
            <v>#N/A</v>
          </cell>
          <cell r="BH684" t="e">
            <v>#N/A</v>
          </cell>
        </row>
        <row r="685">
          <cell r="BG685" t="e">
            <v>#N/A</v>
          </cell>
          <cell r="BH685" t="e">
            <v>#N/A</v>
          </cell>
        </row>
        <row r="686">
          <cell r="BG686" t="e">
            <v>#N/A</v>
          </cell>
          <cell r="BH686" t="e">
            <v>#N/A</v>
          </cell>
        </row>
        <row r="687">
          <cell r="BG687" t="e">
            <v>#N/A</v>
          </cell>
          <cell r="BH687" t="e">
            <v>#N/A</v>
          </cell>
        </row>
        <row r="688">
          <cell r="BG688" t="e">
            <v>#N/A</v>
          </cell>
          <cell r="BH688" t="e">
            <v>#N/A</v>
          </cell>
        </row>
        <row r="689">
          <cell r="BG689" t="e">
            <v>#N/A</v>
          </cell>
          <cell r="BH689" t="e">
            <v>#N/A</v>
          </cell>
        </row>
        <row r="690">
          <cell r="BG690" t="e">
            <v>#N/A</v>
          </cell>
          <cell r="BH690" t="e">
            <v>#N/A</v>
          </cell>
        </row>
        <row r="691">
          <cell r="BG691" t="e">
            <v>#N/A</v>
          </cell>
          <cell r="BH691" t="e">
            <v>#N/A</v>
          </cell>
        </row>
        <row r="692">
          <cell r="BG692" t="e">
            <v>#N/A</v>
          </cell>
          <cell r="BH692" t="e">
            <v>#N/A</v>
          </cell>
        </row>
        <row r="693">
          <cell r="BG693" t="e">
            <v>#N/A</v>
          </cell>
          <cell r="BH693" t="e">
            <v>#N/A</v>
          </cell>
        </row>
        <row r="694">
          <cell r="BG694" t="e">
            <v>#N/A</v>
          </cell>
          <cell r="BH694" t="e">
            <v>#N/A</v>
          </cell>
        </row>
        <row r="695">
          <cell r="BG695" t="e">
            <v>#N/A</v>
          </cell>
          <cell r="BH695" t="e">
            <v>#N/A</v>
          </cell>
        </row>
        <row r="696">
          <cell r="BG696" t="e">
            <v>#N/A</v>
          </cell>
          <cell r="BH696" t="e">
            <v>#N/A</v>
          </cell>
        </row>
        <row r="697">
          <cell r="BG697" t="e">
            <v>#N/A</v>
          </cell>
          <cell r="BH697" t="e">
            <v>#N/A</v>
          </cell>
        </row>
        <row r="698">
          <cell r="BG698" t="e">
            <v>#N/A</v>
          </cell>
          <cell r="BH698" t="e">
            <v>#N/A</v>
          </cell>
        </row>
        <row r="699">
          <cell r="BG699" t="e">
            <v>#N/A</v>
          </cell>
          <cell r="BH699" t="e">
            <v>#N/A</v>
          </cell>
        </row>
        <row r="700">
          <cell r="BG700" t="e">
            <v>#N/A</v>
          </cell>
          <cell r="BH700" t="e">
            <v>#N/A</v>
          </cell>
        </row>
        <row r="701">
          <cell r="BG701" t="e">
            <v>#N/A</v>
          </cell>
          <cell r="BH701" t="e">
            <v>#N/A</v>
          </cell>
        </row>
        <row r="702">
          <cell r="BG702" t="e">
            <v>#N/A</v>
          </cell>
          <cell r="BH702" t="e">
            <v>#N/A</v>
          </cell>
        </row>
        <row r="703">
          <cell r="BG703" t="e">
            <v>#N/A</v>
          </cell>
          <cell r="BH703" t="e">
            <v>#N/A</v>
          </cell>
        </row>
        <row r="704">
          <cell r="BG704" t="e">
            <v>#N/A</v>
          </cell>
          <cell r="BH704" t="e">
            <v>#N/A</v>
          </cell>
        </row>
        <row r="705">
          <cell r="BG705" t="e">
            <v>#N/A</v>
          </cell>
          <cell r="BH705" t="e">
            <v>#N/A</v>
          </cell>
        </row>
        <row r="706">
          <cell r="BG706" t="e">
            <v>#N/A</v>
          </cell>
          <cell r="BH706" t="e">
            <v>#N/A</v>
          </cell>
        </row>
        <row r="707">
          <cell r="BG707" t="e">
            <v>#N/A</v>
          </cell>
          <cell r="BH707" t="e">
            <v>#N/A</v>
          </cell>
        </row>
        <row r="708">
          <cell r="BG708" t="e">
            <v>#N/A</v>
          </cell>
          <cell r="BH708" t="e">
            <v>#N/A</v>
          </cell>
        </row>
        <row r="709">
          <cell r="BG709" t="e">
            <v>#N/A</v>
          </cell>
          <cell r="BH709" t="e">
            <v>#N/A</v>
          </cell>
        </row>
        <row r="710">
          <cell r="BG710" t="e">
            <v>#N/A</v>
          </cell>
          <cell r="BH710" t="e">
            <v>#N/A</v>
          </cell>
        </row>
        <row r="711">
          <cell r="BG711" t="e">
            <v>#N/A</v>
          </cell>
          <cell r="BH711" t="e">
            <v>#N/A</v>
          </cell>
        </row>
        <row r="712">
          <cell r="BG712" t="e">
            <v>#N/A</v>
          </cell>
          <cell r="BH712" t="e">
            <v>#N/A</v>
          </cell>
        </row>
        <row r="713">
          <cell r="BG713" t="e">
            <v>#N/A</v>
          </cell>
          <cell r="BH713" t="e">
            <v>#N/A</v>
          </cell>
        </row>
        <row r="714">
          <cell r="BG714" t="e">
            <v>#N/A</v>
          </cell>
          <cell r="BH714" t="e">
            <v>#N/A</v>
          </cell>
        </row>
        <row r="715">
          <cell r="BG715" t="e">
            <v>#N/A</v>
          </cell>
          <cell r="BH715" t="e">
            <v>#N/A</v>
          </cell>
        </row>
        <row r="716">
          <cell r="BG716" t="e">
            <v>#N/A</v>
          </cell>
          <cell r="BH716" t="e">
            <v>#N/A</v>
          </cell>
        </row>
        <row r="717">
          <cell r="BG717" t="e">
            <v>#N/A</v>
          </cell>
          <cell r="BH717" t="e">
            <v>#N/A</v>
          </cell>
        </row>
        <row r="718">
          <cell r="BG718" t="e">
            <v>#N/A</v>
          </cell>
          <cell r="BH718" t="e">
            <v>#N/A</v>
          </cell>
        </row>
        <row r="719">
          <cell r="BG719" t="e">
            <v>#N/A</v>
          </cell>
          <cell r="BH719" t="e">
            <v>#N/A</v>
          </cell>
        </row>
        <row r="720">
          <cell r="BG720" t="e">
            <v>#N/A</v>
          </cell>
          <cell r="BH720" t="e">
            <v>#N/A</v>
          </cell>
        </row>
        <row r="721">
          <cell r="BG721" t="e">
            <v>#N/A</v>
          </cell>
          <cell r="BH721" t="e">
            <v>#N/A</v>
          </cell>
        </row>
        <row r="722">
          <cell r="BG722" t="e">
            <v>#N/A</v>
          </cell>
          <cell r="BH722" t="e">
            <v>#N/A</v>
          </cell>
        </row>
        <row r="723">
          <cell r="BG723" t="e">
            <v>#N/A</v>
          </cell>
          <cell r="BH723" t="e">
            <v>#N/A</v>
          </cell>
        </row>
        <row r="724">
          <cell r="BG724" t="e">
            <v>#N/A</v>
          </cell>
          <cell r="BH724" t="e">
            <v>#N/A</v>
          </cell>
        </row>
        <row r="725">
          <cell r="BG725" t="e">
            <v>#N/A</v>
          </cell>
          <cell r="BH725" t="e">
            <v>#N/A</v>
          </cell>
        </row>
        <row r="726">
          <cell r="BG726" t="e">
            <v>#N/A</v>
          </cell>
          <cell r="BH726" t="e">
            <v>#N/A</v>
          </cell>
        </row>
        <row r="727">
          <cell r="BG727" t="e">
            <v>#N/A</v>
          </cell>
          <cell r="BH727" t="e">
            <v>#N/A</v>
          </cell>
        </row>
        <row r="728">
          <cell r="BG728" t="e">
            <v>#N/A</v>
          </cell>
          <cell r="BH728" t="e">
            <v>#N/A</v>
          </cell>
        </row>
        <row r="729">
          <cell r="BG729" t="e">
            <v>#N/A</v>
          </cell>
          <cell r="BH729" t="e">
            <v>#N/A</v>
          </cell>
        </row>
        <row r="730">
          <cell r="BG730" t="e">
            <v>#N/A</v>
          </cell>
          <cell r="BH730" t="e">
            <v>#N/A</v>
          </cell>
        </row>
        <row r="731">
          <cell r="BG731" t="e">
            <v>#N/A</v>
          </cell>
          <cell r="BH731" t="e">
            <v>#N/A</v>
          </cell>
        </row>
        <row r="732">
          <cell r="BG732" t="e">
            <v>#N/A</v>
          </cell>
          <cell r="BH732" t="e">
            <v>#N/A</v>
          </cell>
        </row>
        <row r="733">
          <cell r="BG733" t="e">
            <v>#N/A</v>
          </cell>
          <cell r="BH733" t="e">
            <v>#N/A</v>
          </cell>
        </row>
        <row r="734">
          <cell r="BG734" t="e">
            <v>#N/A</v>
          </cell>
          <cell r="BH734" t="e">
            <v>#N/A</v>
          </cell>
        </row>
        <row r="735">
          <cell r="BG735" t="e">
            <v>#N/A</v>
          </cell>
          <cell r="BH735" t="e">
            <v>#N/A</v>
          </cell>
        </row>
        <row r="736">
          <cell r="BG736" t="e">
            <v>#N/A</v>
          </cell>
          <cell r="BH736" t="e">
            <v>#N/A</v>
          </cell>
        </row>
        <row r="737">
          <cell r="BG737" t="e">
            <v>#N/A</v>
          </cell>
          <cell r="BH737" t="e">
            <v>#N/A</v>
          </cell>
        </row>
        <row r="738">
          <cell r="BG738" t="e">
            <v>#N/A</v>
          </cell>
          <cell r="BH738" t="e">
            <v>#N/A</v>
          </cell>
        </row>
        <row r="739">
          <cell r="BG739" t="e">
            <v>#N/A</v>
          </cell>
          <cell r="BH739" t="e">
            <v>#N/A</v>
          </cell>
        </row>
        <row r="740">
          <cell r="BG740" t="e">
            <v>#N/A</v>
          </cell>
          <cell r="BH740" t="e">
            <v>#N/A</v>
          </cell>
        </row>
        <row r="741">
          <cell r="BG741" t="e">
            <v>#N/A</v>
          </cell>
          <cell r="BH741" t="e">
            <v>#N/A</v>
          </cell>
        </row>
        <row r="742">
          <cell r="BG742" t="e">
            <v>#N/A</v>
          </cell>
          <cell r="BH742" t="e">
            <v>#N/A</v>
          </cell>
        </row>
        <row r="743">
          <cell r="BG743" t="e">
            <v>#N/A</v>
          </cell>
          <cell r="BH743" t="e">
            <v>#N/A</v>
          </cell>
        </row>
        <row r="744">
          <cell r="BG744" t="e">
            <v>#N/A</v>
          </cell>
          <cell r="BH744" t="e">
            <v>#N/A</v>
          </cell>
        </row>
        <row r="745">
          <cell r="BG745" t="e">
            <v>#N/A</v>
          </cell>
          <cell r="BH745" t="e">
            <v>#N/A</v>
          </cell>
        </row>
        <row r="746">
          <cell r="BG746" t="e">
            <v>#N/A</v>
          </cell>
          <cell r="BH746" t="e">
            <v>#N/A</v>
          </cell>
        </row>
        <row r="747">
          <cell r="BG747" t="e">
            <v>#N/A</v>
          </cell>
          <cell r="BH747" t="e">
            <v>#N/A</v>
          </cell>
        </row>
        <row r="748">
          <cell r="BG748" t="e">
            <v>#N/A</v>
          </cell>
          <cell r="BH748" t="e">
            <v>#N/A</v>
          </cell>
        </row>
        <row r="749">
          <cell r="BG749" t="e">
            <v>#N/A</v>
          </cell>
          <cell r="BH749" t="e">
            <v>#N/A</v>
          </cell>
        </row>
        <row r="750">
          <cell r="BG750" t="e">
            <v>#N/A</v>
          </cell>
          <cell r="BH750" t="e">
            <v>#N/A</v>
          </cell>
        </row>
        <row r="751">
          <cell r="BG751" t="e">
            <v>#N/A</v>
          </cell>
          <cell r="BH751" t="e">
            <v>#N/A</v>
          </cell>
        </row>
        <row r="752">
          <cell r="BG752" t="e">
            <v>#N/A</v>
          </cell>
          <cell r="BH752" t="e">
            <v>#N/A</v>
          </cell>
        </row>
        <row r="753">
          <cell r="BG753" t="e">
            <v>#N/A</v>
          </cell>
          <cell r="BH753" t="e">
            <v>#N/A</v>
          </cell>
        </row>
        <row r="754">
          <cell r="BG754" t="e">
            <v>#N/A</v>
          </cell>
          <cell r="BH754" t="e">
            <v>#N/A</v>
          </cell>
        </row>
        <row r="755">
          <cell r="BG755" t="e">
            <v>#N/A</v>
          </cell>
          <cell r="BH755" t="e">
            <v>#N/A</v>
          </cell>
        </row>
        <row r="756">
          <cell r="BG756" t="e">
            <v>#N/A</v>
          </cell>
          <cell r="BH756" t="e">
            <v>#N/A</v>
          </cell>
        </row>
        <row r="757">
          <cell r="BG757" t="e">
            <v>#N/A</v>
          </cell>
          <cell r="BH757" t="e">
            <v>#N/A</v>
          </cell>
        </row>
        <row r="758">
          <cell r="BG758" t="e">
            <v>#N/A</v>
          </cell>
          <cell r="BH758" t="e">
            <v>#N/A</v>
          </cell>
        </row>
        <row r="759">
          <cell r="BG759" t="e">
            <v>#N/A</v>
          </cell>
          <cell r="BH759" t="e">
            <v>#N/A</v>
          </cell>
        </row>
        <row r="760">
          <cell r="BG760" t="e">
            <v>#N/A</v>
          </cell>
          <cell r="BH760" t="e">
            <v>#N/A</v>
          </cell>
        </row>
        <row r="761">
          <cell r="BG761" t="e">
            <v>#N/A</v>
          </cell>
          <cell r="BH761" t="e">
            <v>#N/A</v>
          </cell>
        </row>
        <row r="762">
          <cell r="BG762" t="e">
            <v>#N/A</v>
          </cell>
          <cell r="BH762" t="e">
            <v>#N/A</v>
          </cell>
        </row>
        <row r="763">
          <cell r="BG763" t="e">
            <v>#N/A</v>
          </cell>
          <cell r="BH763" t="e">
            <v>#N/A</v>
          </cell>
        </row>
        <row r="764">
          <cell r="BG764" t="e">
            <v>#N/A</v>
          </cell>
          <cell r="BH764" t="e">
            <v>#N/A</v>
          </cell>
        </row>
        <row r="765">
          <cell r="BG765" t="e">
            <v>#N/A</v>
          </cell>
          <cell r="BH765" t="e">
            <v>#N/A</v>
          </cell>
        </row>
        <row r="766">
          <cell r="BG766" t="e">
            <v>#N/A</v>
          </cell>
          <cell r="BH766" t="e">
            <v>#N/A</v>
          </cell>
        </row>
        <row r="767">
          <cell r="BG767" t="e">
            <v>#N/A</v>
          </cell>
          <cell r="BH767" t="e">
            <v>#N/A</v>
          </cell>
        </row>
        <row r="768">
          <cell r="BG768" t="e">
            <v>#N/A</v>
          </cell>
          <cell r="BH768" t="e">
            <v>#N/A</v>
          </cell>
        </row>
        <row r="769">
          <cell r="BG769" t="e">
            <v>#N/A</v>
          </cell>
          <cell r="BH769" t="e">
            <v>#N/A</v>
          </cell>
        </row>
        <row r="770">
          <cell r="BG770" t="e">
            <v>#N/A</v>
          </cell>
          <cell r="BH770" t="e">
            <v>#N/A</v>
          </cell>
        </row>
        <row r="771">
          <cell r="BG771" t="e">
            <v>#N/A</v>
          </cell>
          <cell r="BH771" t="e">
            <v>#N/A</v>
          </cell>
        </row>
        <row r="772">
          <cell r="BG772" t="e">
            <v>#N/A</v>
          </cell>
          <cell r="BH772" t="e">
            <v>#N/A</v>
          </cell>
        </row>
        <row r="773">
          <cell r="BG773" t="e">
            <v>#N/A</v>
          </cell>
          <cell r="BH773" t="e">
            <v>#N/A</v>
          </cell>
        </row>
        <row r="774">
          <cell r="BG774" t="e">
            <v>#N/A</v>
          </cell>
          <cell r="BH774" t="e">
            <v>#N/A</v>
          </cell>
        </row>
        <row r="775">
          <cell r="BG775" t="e">
            <v>#N/A</v>
          </cell>
          <cell r="BH775" t="e">
            <v>#N/A</v>
          </cell>
        </row>
        <row r="776">
          <cell r="BG776" t="e">
            <v>#N/A</v>
          </cell>
          <cell r="BH776" t="e">
            <v>#N/A</v>
          </cell>
        </row>
        <row r="777">
          <cell r="BG777" t="e">
            <v>#N/A</v>
          </cell>
          <cell r="BH777" t="e">
            <v>#N/A</v>
          </cell>
        </row>
        <row r="778">
          <cell r="BG778" t="e">
            <v>#N/A</v>
          </cell>
          <cell r="BH778" t="e">
            <v>#N/A</v>
          </cell>
        </row>
        <row r="779">
          <cell r="BG779" t="e">
            <v>#N/A</v>
          </cell>
          <cell r="BH779" t="e">
            <v>#N/A</v>
          </cell>
        </row>
        <row r="780">
          <cell r="BG780" t="e">
            <v>#N/A</v>
          </cell>
          <cell r="BH780" t="e">
            <v>#N/A</v>
          </cell>
        </row>
        <row r="781">
          <cell r="BG781" t="e">
            <v>#N/A</v>
          </cell>
          <cell r="BH781" t="e">
            <v>#N/A</v>
          </cell>
        </row>
        <row r="782">
          <cell r="BG782" t="e">
            <v>#N/A</v>
          </cell>
          <cell r="BH782" t="e">
            <v>#N/A</v>
          </cell>
        </row>
        <row r="783">
          <cell r="BG783" t="e">
            <v>#N/A</v>
          </cell>
          <cell r="BH783" t="e">
            <v>#N/A</v>
          </cell>
        </row>
        <row r="784">
          <cell r="BG784" t="e">
            <v>#N/A</v>
          </cell>
          <cell r="BH784" t="e">
            <v>#N/A</v>
          </cell>
        </row>
        <row r="785">
          <cell r="BG785" t="e">
            <v>#N/A</v>
          </cell>
          <cell r="BH785" t="e">
            <v>#N/A</v>
          </cell>
        </row>
        <row r="786">
          <cell r="BG786" t="e">
            <v>#N/A</v>
          </cell>
          <cell r="BH786" t="e">
            <v>#N/A</v>
          </cell>
        </row>
        <row r="787">
          <cell r="BG787" t="e">
            <v>#N/A</v>
          </cell>
          <cell r="BH787" t="e">
            <v>#N/A</v>
          </cell>
        </row>
        <row r="788">
          <cell r="BG788" t="e">
            <v>#N/A</v>
          </cell>
          <cell r="BH788" t="e">
            <v>#N/A</v>
          </cell>
        </row>
        <row r="789">
          <cell r="BG789" t="e">
            <v>#N/A</v>
          </cell>
          <cell r="BH789" t="e">
            <v>#N/A</v>
          </cell>
        </row>
        <row r="790">
          <cell r="BG790" t="e">
            <v>#N/A</v>
          </cell>
          <cell r="BH790" t="e">
            <v>#N/A</v>
          </cell>
        </row>
        <row r="791">
          <cell r="BG791" t="e">
            <v>#N/A</v>
          </cell>
          <cell r="BH791" t="e">
            <v>#N/A</v>
          </cell>
        </row>
        <row r="792">
          <cell r="BG792" t="e">
            <v>#N/A</v>
          </cell>
          <cell r="BH792" t="e">
            <v>#N/A</v>
          </cell>
        </row>
        <row r="793">
          <cell r="BG793" t="e">
            <v>#N/A</v>
          </cell>
          <cell r="BH793" t="e">
            <v>#N/A</v>
          </cell>
        </row>
        <row r="794">
          <cell r="BG794" t="e">
            <v>#N/A</v>
          </cell>
          <cell r="BH794" t="e">
            <v>#N/A</v>
          </cell>
        </row>
        <row r="795">
          <cell r="BG795" t="e">
            <v>#N/A</v>
          </cell>
          <cell r="BH795" t="e">
            <v>#N/A</v>
          </cell>
        </row>
        <row r="796">
          <cell r="BG796" t="e">
            <v>#N/A</v>
          </cell>
          <cell r="BH796" t="e">
            <v>#N/A</v>
          </cell>
        </row>
        <row r="797">
          <cell r="BG797" t="e">
            <v>#N/A</v>
          </cell>
          <cell r="BH797" t="e">
            <v>#N/A</v>
          </cell>
        </row>
        <row r="798">
          <cell r="BG798" t="e">
            <v>#N/A</v>
          </cell>
          <cell r="BH798" t="e">
            <v>#N/A</v>
          </cell>
        </row>
        <row r="799">
          <cell r="BG799" t="e">
            <v>#N/A</v>
          </cell>
          <cell r="BH799" t="e">
            <v>#N/A</v>
          </cell>
        </row>
        <row r="800">
          <cell r="BG800" t="e">
            <v>#N/A</v>
          </cell>
          <cell r="BH800" t="e">
            <v>#N/A</v>
          </cell>
        </row>
        <row r="801">
          <cell r="BG801" t="e">
            <v>#N/A</v>
          </cell>
          <cell r="BH801" t="e">
            <v>#N/A</v>
          </cell>
        </row>
        <row r="802">
          <cell r="BG802" t="e">
            <v>#N/A</v>
          </cell>
          <cell r="BH802" t="e">
            <v>#N/A</v>
          </cell>
        </row>
        <row r="803">
          <cell r="BG803" t="e">
            <v>#N/A</v>
          </cell>
          <cell r="BH803" t="e">
            <v>#N/A</v>
          </cell>
        </row>
        <row r="804">
          <cell r="BG804" t="e">
            <v>#N/A</v>
          </cell>
          <cell r="BH804" t="e">
            <v>#N/A</v>
          </cell>
        </row>
        <row r="805">
          <cell r="BG805" t="e">
            <v>#N/A</v>
          </cell>
          <cell r="BH805" t="e">
            <v>#N/A</v>
          </cell>
        </row>
        <row r="806">
          <cell r="BG806" t="e">
            <v>#N/A</v>
          </cell>
          <cell r="BH806" t="e">
            <v>#N/A</v>
          </cell>
        </row>
        <row r="807">
          <cell r="BG807" t="e">
            <v>#N/A</v>
          </cell>
          <cell r="BH807" t="e">
            <v>#N/A</v>
          </cell>
        </row>
        <row r="808">
          <cell r="BG808" t="e">
            <v>#N/A</v>
          </cell>
          <cell r="BH808" t="e">
            <v>#N/A</v>
          </cell>
        </row>
        <row r="809">
          <cell r="BG809" t="e">
            <v>#N/A</v>
          </cell>
          <cell r="BH809" t="e">
            <v>#N/A</v>
          </cell>
        </row>
        <row r="810">
          <cell r="BG810" t="e">
            <v>#N/A</v>
          </cell>
          <cell r="BH810" t="e">
            <v>#N/A</v>
          </cell>
        </row>
        <row r="811">
          <cell r="BG811" t="e">
            <v>#N/A</v>
          </cell>
          <cell r="BH811" t="e">
            <v>#N/A</v>
          </cell>
        </row>
        <row r="812">
          <cell r="BG812" t="e">
            <v>#N/A</v>
          </cell>
          <cell r="BH812" t="e">
            <v>#N/A</v>
          </cell>
        </row>
        <row r="813">
          <cell r="BG813" t="e">
            <v>#N/A</v>
          </cell>
          <cell r="BH813" t="e">
            <v>#N/A</v>
          </cell>
        </row>
        <row r="814">
          <cell r="BG814" t="e">
            <v>#N/A</v>
          </cell>
          <cell r="BH814" t="e">
            <v>#N/A</v>
          </cell>
        </row>
        <row r="815">
          <cell r="BG815" t="e">
            <v>#N/A</v>
          </cell>
          <cell r="BH815" t="e">
            <v>#N/A</v>
          </cell>
        </row>
        <row r="816">
          <cell r="BG816" t="e">
            <v>#N/A</v>
          </cell>
          <cell r="BH816" t="e">
            <v>#N/A</v>
          </cell>
        </row>
        <row r="817">
          <cell r="BG817" t="e">
            <v>#N/A</v>
          </cell>
          <cell r="BH817" t="e">
            <v>#N/A</v>
          </cell>
        </row>
        <row r="818">
          <cell r="BG818" t="e">
            <v>#N/A</v>
          </cell>
          <cell r="BH818" t="e">
            <v>#N/A</v>
          </cell>
        </row>
        <row r="819">
          <cell r="BG819" t="e">
            <v>#N/A</v>
          </cell>
          <cell r="BH819" t="e">
            <v>#N/A</v>
          </cell>
        </row>
        <row r="820">
          <cell r="BG820" t="e">
            <v>#N/A</v>
          </cell>
          <cell r="BH820" t="e">
            <v>#N/A</v>
          </cell>
        </row>
        <row r="821">
          <cell r="BG821" t="e">
            <v>#N/A</v>
          </cell>
          <cell r="BH821" t="e">
            <v>#N/A</v>
          </cell>
        </row>
        <row r="822">
          <cell r="BG822" t="e">
            <v>#N/A</v>
          </cell>
          <cell r="BH822" t="e">
            <v>#N/A</v>
          </cell>
        </row>
        <row r="823">
          <cell r="BG823" t="e">
            <v>#N/A</v>
          </cell>
          <cell r="BH823" t="e">
            <v>#N/A</v>
          </cell>
        </row>
        <row r="824">
          <cell r="BG824" t="e">
            <v>#N/A</v>
          </cell>
          <cell r="BH824" t="e">
            <v>#N/A</v>
          </cell>
        </row>
        <row r="825">
          <cell r="BG825" t="e">
            <v>#N/A</v>
          </cell>
          <cell r="BH825" t="e">
            <v>#N/A</v>
          </cell>
        </row>
        <row r="826">
          <cell r="BG826" t="e">
            <v>#N/A</v>
          </cell>
          <cell r="BH826" t="e">
            <v>#N/A</v>
          </cell>
        </row>
        <row r="827">
          <cell r="BG827" t="e">
            <v>#N/A</v>
          </cell>
          <cell r="BH827" t="e">
            <v>#N/A</v>
          </cell>
        </row>
        <row r="828">
          <cell r="BG828" t="e">
            <v>#N/A</v>
          </cell>
          <cell r="BH828" t="e">
            <v>#N/A</v>
          </cell>
        </row>
        <row r="829">
          <cell r="BG829" t="e">
            <v>#N/A</v>
          </cell>
          <cell r="BH829" t="e">
            <v>#N/A</v>
          </cell>
        </row>
        <row r="830">
          <cell r="BG830" t="e">
            <v>#N/A</v>
          </cell>
          <cell r="BH830" t="e">
            <v>#N/A</v>
          </cell>
        </row>
        <row r="831">
          <cell r="BG831" t="e">
            <v>#N/A</v>
          </cell>
          <cell r="BH831" t="e">
            <v>#N/A</v>
          </cell>
        </row>
        <row r="832">
          <cell r="BG832" t="e">
            <v>#N/A</v>
          </cell>
          <cell r="BH832" t="e">
            <v>#N/A</v>
          </cell>
        </row>
        <row r="833">
          <cell r="BG833" t="e">
            <v>#N/A</v>
          </cell>
          <cell r="BH833" t="e">
            <v>#N/A</v>
          </cell>
        </row>
        <row r="834">
          <cell r="BG834" t="e">
            <v>#N/A</v>
          </cell>
          <cell r="BH834" t="e">
            <v>#N/A</v>
          </cell>
        </row>
        <row r="835">
          <cell r="BG835" t="e">
            <v>#N/A</v>
          </cell>
          <cell r="BH835" t="e">
            <v>#N/A</v>
          </cell>
        </row>
        <row r="836">
          <cell r="BG836" t="e">
            <v>#N/A</v>
          </cell>
          <cell r="BH836" t="e">
            <v>#N/A</v>
          </cell>
        </row>
        <row r="837">
          <cell r="BG837" t="e">
            <v>#N/A</v>
          </cell>
          <cell r="BH837" t="e">
            <v>#N/A</v>
          </cell>
        </row>
        <row r="838">
          <cell r="BG838" t="e">
            <v>#N/A</v>
          </cell>
          <cell r="BH838" t="e">
            <v>#N/A</v>
          </cell>
        </row>
        <row r="839">
          <cell r="BG839" t="e">
            <v>#N/A</v>
          </cell>
          <cell r="BH839" t="e">
            <v>#N/A</v>
          </cell>
        </row>
        <row r="840">
          <cell r="BG840" t="e">
            <v>#N/A</v>
          </cell>
          <cell r="BH840" t="e">
            <v>#N/A</v>
          </cell>
        </row>
        <row r="841">
          <cell r="BG841" t="e">
            <v>#N/A</v>
          </cell>
          <cell r="BH841" t="e">
            <v>#N/A</v>
          </cell>
        </row>
        <row r="842">
          <cell r="BG842" t="e">
            <v>#N/A</v>
          </cell>
          <cell r="BH842" t="e">
            <v>#N/A</v>
          </cell>
        </row>
        <row r="843">
          <cell r="BG843" t="e">
            <v>#N/A</v>
          </cell>
          <cell r="BH843" t="e">
            <v>#N/A</v>
          </cell>
        </row>
        <row r="844">
          <cell r="BG844" t="e">
            <v>#N/A</v>
          </cell>
          <cell r="BH844" t="e">
            <v>#N/A</v>
          </cell>
        </row>
        <row r="845">
          <cell r="BG845" t="e">
            <v>#N/A</v>
          </cell>
          <cell r="BH845" t="e">
            <v>#N/A</v>
          </cell>
        </row>
        <row r="846">
          <cell r="BG846" t="e">
            <v>#N/A</v>
          </cell>
          <cell r="BH846" t="e">
            <v>#N/A</v>
          </cell>
        </row>
        <row r="847">
          <cell r="BG847" t="e">
            <v>#N/A</v>
          </cell>
          <cell r="BH847" t="e">
            <v>#N/A</v>
          </cell>
        </row>
        <row r="848">
          <cell r="BG848" t="e">
            <v>#N/A</v>
          </cell>
          <cell r="BH848" t="e">
            <v>#N/A</v>
          </cell>
        </row>
        <row r="849">
          <cell r="BG849" t="e">
            <v>#N/A</v>
          </cell>
          <cell r="BH849" t="e">
            <v>#N/A</v>
          </cell>
        </row>
        <row r="850">
          <cell r="BG850" t="e">
            <v>#N/A</v>
          </cell>
          <cell r="BH850" t="e">
            <v>#N/A</v>
          </cell>
        </row>
        <row r="851">
          <cell r="BG851" t="e">
            <v>#N/A</v>
          </cell>
          <cell r="BH851" t="e">
            <v>#N/A</v>
          </cell>
        </row>
        <row r="852">
          <cell r="BG852" t="e">
            <v>#N/A</v>
          </cell>
          <cell r="BH852" t="e">
            <v>#N/A</v>
          </cell>
        </row>
        <row r="853">
          <cell r="BG853" t="e">
            <v>#N/A</v>
          </cell>
          <cell r="BH853" t="e">
            <v>#N/A</v>
          </cell>
        </row>
        <row r="854">
          <cell r="BG854" t="e">
            <v>#N/A</v>
          </cell>
          <cell r="BH854" t="e">
            <v>#N/A</v>
          </cell>
        </row>
        <row r="855">
          <cell r="BG855" t="e">
            <v>#N/A</v>
          </cell>
          <cell r="BH855" t="e">
            <v>#N/A</v>
          </cell>
        </row>
        <row r="856">
          <cell r="BG856" t="e">
            <v>#N/A</v>
          </cell>
          <cell r="BH856" t="e">
            <v>#N/A</v>
          </cell>
        </row>
        <row r="857">
          <cell r="BG857" t="e">
            <v>#N/A</v>
          </cell>
          <cell r="BH857" t="e">
            <v>#N/A</v>
          </cell>
        </row>
        <row r="858">
          <cell r="BG858" t="e">
            <v>#N/A</v>
          </cell>
          <cell r="BH858" t="e">
            <v>#N/A</v>
          </cell>
        </row>
        <row r="859">
          <cell r="BG859" t="e">
            <v>#N/A</v>
          </cell>
          <cell r="BH859" t="e">
            <v>#N/A</v>
          </cell>
        </row>
        <row r="860">
          <cell r="BG860" t="e">
            <v>#N/A</v>
          </cell>
          <cell r="BH860" t="e">
            <v>#N/A</v>
          </cell>
        </row>
        <row r="861">
          <cell r="BG861" t="e">
            <v>#N/A</v>
          </cell>
          <cell r="BH861" t="e">
            <v>#N/A</v>
          </cell>
        </row>
        <row r="862">
          <cell r="BG862" t="e">
            <v>#N/A</v>
          </cell>
          <cell r="BH862" t="e">
            <v>#N/A</v>
          </cell>
        </row>
        <row r="863">
          <cell r="BG863" t="e">
            <v>#N/A</v>
          </cell>
          <cell r="BH863" t="e">
            <v>#N/A</v>
          </cell>
        </row>
        <row r="864">
          <cell r="BG864" t="e">
            <v>#N/A</v>
          </cell>
          <cell r="BH864" t="e">
            <v>#N/A</v>
          </cell>
        </row>
        <row r="865">
          <cell r="BG865" t="e">
            <v>#N/A</v>
          </cell>
          <cell r="BH865" t="e">
            <v>#N/A</v>
          </cell>
        </row>
        <row r="866">
          <cell r="BG866" t="e">
            <v>#N/A</v>
          </cell>
          <cell r="BH866" t="e">
            <v>#N/A</v>
          </cell>
        </row>
        <row r="867">
          <cell r="BG867" t="e">
            <v>#N/A</v>
          </cell>
          <cell r="BH867" t="e">
            <v>#N/A</v>
          </cell>
        </row>
        <row r="868">
          <cell r="BG868" t="e">
            <v>#N/A</v>
          </cell>
          <cell r="BH868" t="e">
            <v>#N/A</v>
          </cell>
        </row>
        <row r="869">
          <cell r="BG869" t="e">
            <v>#N/A</v>
          </cell>
          <cell r="BH869" t="e">
            <v>#N/A</v>
          </cell>
        </row>
        <row r="870">
          <cell r="BG870" t="e">
            <v>#N/A</v>
          </cell>
          <cell r="BH870" t="e">
            <v>#N/A</v>
          </cell>
        </row>
        <row r="871">
          <cell r="BG871" t="e">
            <v>#N/A</v>
          </cell>
          <cell r="BH871" t="e">
            <v>#N/A</v>
          </cell>
        </row>
        <row r="872">
          <cell r="BG872" t="e">
            <v>#N/A</v>
          </cell>
          <cell r="BH872" t="e">
            <v>#N/A</v>
          </cell>
        </row>
        <row r="873">
          <cell r="BG873" t="e">
            <v>#N/A</v>
          </cell>
          <cell r="BH873" t="e">
            <v>#N/A</v>
          </cell>
        </row>
        <row r="874">
          <cell r="BG874" t="e">
            <v>#N/A</v>
          </cell>
          <cell r="BH874" t="e">
            <v>#N/A</v>
          </cell>
        </row>
        <row r="875">
          <cell r="BG875" t="e">
            <v>#N/A</v>
          </cell>
          <cell r="BH875" t="e">
            <v>#N/A</v>
          </cell>
        </row>
        <row r="876">
          <cell r="BG876" t="e">
            <v>#N/A</v>
          </cell>
          <cell r="BH876" t="e">
            <v>#N/A</v>
          </cell>
        </row>
        <row r="877">
          <cell r="BG877" t="e">
            <v>#N/A</v>
          </cell>
          <cell r="BH877" t="e">
            <v>#N/A</v>
          </cell>
        </row>
        <row r="878">
          <cell r="BG878" t="e">
            <v>#N/A</v>
          </cell>
          <cell r="BH878" t="e">
            <v>#N/A</v>
          </cell>
        </row>
        <row r="879">
          <cell r="BG879" t="e">
            <v>#N/A</v>
          </cell>
          <cell r="BH879" t="e">
            <v>#N/A</v>
          </cell>
        </row>
        <row r="880">
          <cell r="BG880" t="e">
            <v>#N/A</v>
          </cell>
          <cell r="BH880" t="e">
            <v>#N/A</v>
          </cell>
        </row>
        <row r="881">
          <cell r="BG881" t="e">
            <v>#N/A</v>
          </cell>
          <cell r="BH881" t="e">
            <v>#N/A</v>
          </cell>
        </row>
        <row r="882">
          <cell r="BG882" t="e">
            <v>#N/A</v>
          </cell>
          <cell r="BH882" t="e">
            <v>#N/A</v>
          </cell>
        </row>
        <row r="883">
          <cell r="BG883" t="e">
            <v>#N/A</v>
          </cell>
          <cell r="BH883" t="e">
            <v>#N/A</v>
          </cell>
        </row>
        <row r="884">
          <cell r="BG884" t="e">
            <v>#N/A</v>
          </cell>
          <cell r="BH884" t="e">
            <v>#N/A</v>
          </cell>
        </row>
        <row r="885">
          <cell r="BG885" t="e">
            <v>#N/A</v>
          </cell>
          <cell r="BH885" t="e">
            <v>#N/A</v>
          </cell>
        </row>
        <row r="886">
          <cell r="BG886" t="e">
            <v>#N/A</v>
          </cell>
          <cell r="BH886" t="e">
            <v>#N/A</v>
          </cell>
        </row>
        <row r="887">
          <cell r="BG887" t="e">
            <v>#N/A</v>
          </cell>
          <cell r="BH887" t="e">
            <v>#N/A</v>
          </cell>
        </row>
        <row r="888">
          <cell r="BG888" t="e">
            <v>#N/A</v>
          </cell>
          <cell r="BH888" t="e">
            <v>#N/A</v>
          </cell>
        </row>
        <row r="889">
          <cell r="BG889" t="e">
            <v>#N/A</v>
          </cell>
          <cell r="BH889" t="e">
            <v>#N/A</v>
          </cell>
        </row>
        <row r="890">
          <cell r="BG890" t="e">
            <v>#N/A</v>
          </cell>
          <cell r="BH890" t="e">
            <v>#N/A</v>
          </cell>
        </row>
        <row r="891">
          <cell r="BG891" t="e">
            <v>#N/A</v>
          </cell>
          <cell r="BH891" t="e">
            <v>#N/A</v>
          </cell>
        </row>
        <row r="892">
          <cell r="BG892" t="e">
            <v>#N/A</v>
          </cell>
          <cell r="BH892" t="e">
            <v>#N/A</v>
          </cell>
        </row>
        <row r="893">
          <cell r="BG893" t="e">
            <v>#N/A</v>
          </cell>
          <cell r="BH893" t="e">
            <v>#N/A</v>
          </cell>
        </row>
        <row r="894">
          <cell r="BG894" t="e">
            <v>#N/A</v>
          </cell>
          <cell r="BH894" t="e">
            <v>#N/A</v>
          </cell>
        </row>
        <row r="895">
          <cell r="BG895" t="e">
            <v>#N/A</v>
          </cell>
          <cell r="BH895" t="e">
            <v>#N/A</v>
          </cell>
        </row>
        <row r="896">
          <cell r="BG896" t="e">
            <v>#N/A</v>
          </cell>
          <cell r="BH896" t="e">
            <v>#N/A</v>
          </cell>
        </row>
        <row r="897">
          <cell r="BG897" t="e">
            <v>#N/A</v>
          </cell>
          <cell r="BH897" t="e">
            <v>#N/A</v>
          </cell>
        </row>
        <row r="898">
          <cell r="BG898" t="e">
            <v>#N/A</v>
          </cell>
          <cell r="BH898" t="e">
            <v>#N/A</v>
          </cell>
        </row>
        <row r="899">
          <cell r="BG899" t="e">
            <v>#N/A</v>
          </cell>
          <cell r="BH899" t="e">
            <v>#N/A</v>
          </cell>
        </row>
        <row r="900">
          <cell r="BG900" t="e">
            <v>#N/A</v>
          </cell>
          <cell r="BH900" t="e">
            <v>#N/A</v>
          </cell>
        </row>
        <row r="901">
          <cell r="BG901" t="e">
            <v>#N/A</v>
          </cell>
          <cell r="BH901" t="e">
            <v>#N/A</v>
          </cell>
        </row>
        <row r="902">
          <cell r="BG902" t="e">
            <v>#N/A</v>
          </cell>
          <cell r="BH902" t="e">
            <v>#N/A</v>
          </cell>
        </row>
        <row r="903">
          <cell r="BG903" t="e">
            <v>#N/A</v>
          </cell>
          <cell r="BH903" t="e">
            <v>#N/A</v>
          </cell>
        </row>
        <row r="904">
          <cell r="BG904" t="e">
            <v>#N/A</v>
          </cell>
          <cell r="BH904" t="e">
            <v>#N/A</v>
          </cell>
        </row>
        <row r="905">
          <cell r="BG905" t="e">
            <v>#N/A</v>
          </cell>
          <cell r="BH905" t="e">
            <v>#N/A</v>
          </cell>
        </row>
        <row r="906">
          <cell r="BG906" t="e">
            <v>#N/A</v>
          </cell>
          <cell r="BH906" t="e">
            <v>#N/A</v>
          </cell>
        </row>
        <row r="907">
          <cell r="BG907" t="e">
            <v>#N/A</v>
          </cell>
          <cell r="BH907" t="e">
            <v>#N/A</v>
          </cell>
        </row>
        <row r="908">
          <cell r="BG908" t="e">
            <v>#N/A</v>
          </cell>
          <cell r="BH908" t="e">
            <v>#N/A</v>
          </cell>
        </row>
        <row r="909">
          <cell r="BG909" t="e">
            <v>#N/A</v>
          </cell>
          <cell r="BH909" t="e">
            <v>#N/A</v>
          </cell>
        </row>
        <row r="910">
          <cell r="BG910" t="e">
            <v>#N/A</v>
          </cell>
          <cell r="BH910" t="e">
            <v>#N/A</v>
          </cell>
        </row>
        <row r="911">
          <cell r="BG911" t="e">
            <v>#N/A</v>
          </cell>
          <cell r="BH911" t="e">
            <v>#N/A</v>
          </cell>
        </row>
        <row r="912">
          <cell r="BG912" t="e">
            <v>#N/A</v>
          </cell>
          <cell r="BH912" t="e">
            <v>#N/A</v>
          </cell>
        </row>
        <row r="913">
          <cell r="BG913" t="e">
            <v>#N/A</v>
          </cell>
          <cell r="BH913" t="e">
            <v>#N/A</v>
          </cell>
        </row>
        <row r="914">
          <cell r="BG914" t="e">
            <v>#N/A</v>
          </cell>
          <cell r="BH914" t="e">
            <v>#N/A</v>
          </cell>
        </row>
        <row r="915">
          <cell r="BG915" t="e">
            <v>#N/A</v>
          </cell>
          <cell r="BH915" t="e">
            <v>#N/A</v>
          </cell>
        </row>
        <row r="916">
          <cell r="BG916" t="e">
            <v>#N/A</v>
          </cell>
          <cell r="BH916" t="e">
            <v>#N/A</v>
          </cell>
        </row>
        <row r="917">
          <cell r="BG917" t="e">
            <v>#N/A</v>
          </cell>
          <cell r="BH917" t="e">
            <v>#N/A</v>
          </cell>
        </row>
        <row r="918">
          <cell r="BG918" t="e">
            <v>#N/A</v>
          </cell>
          <cell r="BH918" t="e">
            <v>#N/A</v>
          </cell>
        </row>
        <row r="919">
          <cell r="BG919" t="e">
            <v>#N/A</v>
          </cell>
          <cell r="BH919" t="e">
            <v>#N/A</v>
          </cell>
        </row>
        <row r="920">
          <cell r="BG920" t="e">
            <v>#N/A</v>
          </cell>
          <cell r="BH920" t="e">
            <v>#N/A</v>
          </cell>
        </row>
        <row r="921">
          <cell r="BG921" t="e">
            <v>#N/A</v>
          </cell>
          <cell r="BH921" t="e">
            <v>#N/A</v>
          </cell>
        </row>
        <row r="922">
          <cell r="BG922" t="e">
            <v>#N/A</v>
          </cell>
          <cell r="BH922" t="e">
            <v>#N/A</v>
          </cell>
        </row>
        <row r="923">
          <cell r="BG923" t="e">
            <v>#N/A</v>
          </cell>
          <cell r="BH923" t="e">
            <v>#N/A</v>
          </cell>
        </row>
        <row r="924">
          <cell r="BG924" t="e">
            <v>#N/A</v>
          </cell>
          <cell r="BH924" t="e">
            <v>#N/A</v>
          </cell>
        </row>
        <row r="925">
          <cell r="BG925" t="e">
            <v>#N/A</v>
          </cell>
          <cell r="BH925" t="e">
            <v>#N/A</v>
          </cell>
        </row>
        <row r="926">
          <cell r="BG926" t="e">
            <v>#N/A</v>
          </cell>
          <cell r="BH926" t="e">
            <v>#N/A</v>
          </cell>
        </row>
        <row r="927">
          <cell r="BG927" t="e">
            <v>#N/A</v>
          </cell>
          <cell r="BH927" t="e">
            <v>#N/A</v>
          </cell>
        </row>
        <row r="928">
          <cell r="BG928" t="e">
            <v>#N/A</v>
          </cell>
          <cell r="BH928" t="e">
            <v>#N/A</v>
          </cell>
        </row>
        <row r="929">
          <cell r="BG929" t="e">
            <v>#N/A</v>
          </cell>
          <cell r="BH929" t="e">
            <v>#N/A</v>
          </cell>
        </row>
        <row r="930">
          <cell r="BG930" t="e">
            <v>#N/A</v>
          </cell>
          <cell r="BH930" t="e">
            <v>#N/A</v>
          </cell>
        </row>
        <row r="931">
          <cell r="BG931" t="e">
            <v>#N/A</v>
          </cell>
          <cell r="BH931" t="e">
            <v>#N/A</v>
          </cell>
        </row>
        <row r="932">
          <cell r="BG932" t="e">
            <v>#N/A</v>
          </cell>
          <cell r="BH932" t="e">
            <v>#N/A</v>
          </cell>
        </row>
        <row r="933">
          <cell r="BG933" t="e">
            <v>#N/A</v>
          </cell>
          <cell r="BH933" t="e">
            <v>#N/A</v>
          </cell>
        </row>
        <row r="934">
          <cell r="BG934" t="e">
            <v>#N/A</v>
          </cell>
          <cell r="BH934" t="e">
            <v>#N/A</v>
          </cell>
        </row>
        <row r="935">
          <cell r="BG935" t="e">
            <v>#N/A</v>
          </cell>
          <cell r="BH935" t="e">
            <v>#N/A</v>
          </cell>
        </row>
        <row r="936">
          <cell r="BG936" t="e">
            <v>#N/A</v>
          </cell>
          <cell r="BH936" t="e">
            <v>#N/A</v>
          </cell>
        </row>
        <row r="937">
          <cell r="BG937" t="e">
            <v>#N/A</v>
          </cell>
          <cell r="BH937" t="e">
            <v>#N/A</v>
          </cell>
        </row>
        <row r="938">
          <cell r="BG938" t="e">
            <v>#N/A</v>
          </cell>
          <cell r="BH938" t="e">
            <v>#N/A</v>
          </cell>
        </row>
        <row r="939">
          <cell r="BG939" t="e">
            <v>#N/A</v>
          </cell>
          <cell r="BH939" t="e">
            <v>#N/A</v>
          </cell>
        </row>
        <row r="940">
          <cell r="BG940" t="e">
            <v>#N/A</v>
          </cell>
          <cell r="BH940" t="e">
            <v>#N/A</v>
          </cell>
        </row>
        <row r="941">
          <cell r="BG941" t="e">
            <v>#N/A</v>
          </cell>
          <cell r="BH941" t="e">
            <v>#N/A</v>
          </cell>
        </row>
        <row r="942">
          <cell r="BG942" t="e">
            <v>#N/A</v>
          </cell>
          <cell r="BH942" t="e">
            <v>#N/A</v>
          </cell>
        </row>
        <row r="943">
          <cell r="BG943" t="e">
            <v>#N/A</v>
          </cell>
          <cell r="BH943" t="e">
            <v>#N/A</v>
          </cell>
        </row>
        <row r="944">
          <cell r="BG944" t="e">
            <v>#N/A</v>
          </cell>
          <cell r="BH944" t="e">
            <v>#N/A</v>
          </cell>
        </row>
        <row r="945">
          <cell r="BG945" t="e">
            <v>#N/A</v>
          </cell>
          <cell r="BH945" t="e">
            <v>#N/A</v>
          </cell>
        </row>
        <row r="946">
          <cell r="BG946" t="e">
            <v>#N/A</v>
          </cell>
          <cell r="BH946" t="e">
            <v>#N/A</v>
          </cell>
        </row>
        <row r="947">
          <cell r="BG947" t="e">
            <v>#N/A</v>
          </cell>
          <cell r="BH947" t="e">
            <v>#N/A</v>
          </cell>
        </row>
        <row r="948">
          <cell r="BG948" t="e">
            <v>#N/A</v>
          </cell>
          <cell r="BH948" t="e">
            <v>#N/A</v>
          </cell>
        </row>
        <row r="949">
          <cell r="BG949" t="e">
            <v>#N/A</v>
          </cell>
          <cell r="BH949" t="e">
            <v>#N/A</v>
          </cell>
        </row>
        <row r="950">
          <cell r="BG950" t="e">
            <v>#N/A</v>
          </cell>
          <cell r="BH950" t="e">
            <v>#N/A</v>
          </cell>
        </row>
        <row r="951">
          <cell r="BG951" t="e">
            <v>#N/A</v>
          </cell>
          <cell r="BH951" t="e">
            <v>#N/A</v>
          </cell>
        </row>
        <row r="952">
          <cell r="BG952" t="e">
            <v>#N/A</v>
          </cell>
          <cell r="BH952" t="e">
            <v>#N/A</v>
          </cell>
        </row>
        <row r="953">
          <cell r="BG953" t="e">
            <v>#N/A</v>
          </cell>
          <cell r="BH953" t="e">
            <v>#N/A</v>
          </cell>
        </row>
        <row r="954">
          <cell r="BG954" t="e">
            <v>#N/A</v>
          </cell>
          <cell r="BH954" t="e">
            <v>#N/A</v>
          </cell>
        </row>
        <row r="955">
          <cell r="BG955" t="e">
            <v>#N/A</v>
          </cell>
          <cell r="BH955" t="e">
            <v>#N/A</v>
          </cell>
        </row>
        <row r="956">
          <cell r="BG956" t="e">
            <v>#N/A</v>
          </cell>
          <cell r="BH956" t="e">
            <v>#N/A</v>
          </cell>
        </row>
        <row r="957">
          <cell r="BG957" t="e">
            <v>#N/A</v>
          </cell>
          <cell r="BH957" t="e">
            <v>#N/A</v>
          </cell>
        </row>
        <row r="958">
          <cell r="BG958" t="e">
            <v>#N/A</v>
          </cell>
          <cell r="BH958" t="e">
            <v>#N/A</v>
          </cell>
        </row>
        <row r="959">
          <cell r="BG959" t="e">
            <v>#N/A</v>
          </cell>
          <cell r="BH959" t="e">
            <v>#N/A</v>
          </cell>
        </row>
        <row r="960">
          <cell r="BG960" t="e">
            <v>#N/A</v>
          </cell>
          <cell r="BH960" t="e">
            <v>#N/A</v>
          </cell>
        </row>
        <row r="961">
          <cell r="BG961" t="e">
            <v>#N/A</v>
          </cell>
          <cell r="BH961" t="e">
            <v>#N/A</v>
          </cell>
        </row>
        <row r="962">
          <cell r="BG962" t="e">
            <v>#N/A</v>
          </cell>
          <cell r="BH962" t="e">
            <v>#N/A</v>
          </cell>
        </row>
        <row r="963">
          <cell r="BG963" t="e">
            <v>#N/A</v>
          </cell>
          <cell r="BH963" t="e">
            <v>#N/A</v>
          </cell>
        </row>
        <row r="964">
          <cell r="BG964" t="e">
            <v>#N/A</v>
          </cell>
          <cell r="BH964" t="e">
            <v>#N/A</v>
          </cell>
        </row>
        <row r="965">
          <cell r="BG965" t="e">
            <v>#N/A</v>
          </cell>
          <cell r="BH965" t="e">
            <v>#N/A</v>
          </cell>
        </row>
        <row r="966">
          <cell r="BG966" t="e">
            <v>#N/A</v>
          </cell>
          <cell r="BH966" t="e">
            <v>#N/A</v>
          </cell>
        </row>
        <row r="967">
          <cell r="BG967" t="e">
            <v>#N/A</v>
          </cell>
          <cell r="BH967" t="e">
            <v>#N/A</v>
          </cell>
        </row>
        <row r="968">
          <cell r="BG968" t="e">
            <v>#N/A</v>
          </cell>
          <cell r="BH968" t="e">
            <v>#N/A</v>
          </cell>
        </row>
        <row r="969">
          <cell r="BG969" t="e">
            <v>#N/A</v>
          </cell>
          <cell r="BH969" t="e">
            <v>#N/A</v>
          </cell>
        </row>
        <row r="970">
          <cell r="BG970" t="e">
            <v>#N/A</v>
          </cell>
          <cell r="BH970" t="e">
            <v>#N/A</v>
          </cell>
        </row>
        <row r="971">
          <cell r="BG971" t="e">
            <v>#N/A</v>
          </cell>
          <cell r="BH971" t="e">
            <v>#N/A</v>
          </cell>
        </row>
        <row r="972">
          <cell r="BG972" t="e">
            <v>#N/A</v>
          </cell>
          <cell r="BH972" t="e">
            <v>#N/A</v>
          </cell>
        </row>
        <row r="973">
          <cell r="BG973" t="e">
            <v>#N/A</v>
          </cell>
          <cell r="BH973" t="e">
            <v>#N/A</v>
          </cell>
        </row>
        <row r="974">
          <cell r="BG974" t="e">
            <v>#N/A</v>
          </cell>
          <cell r="BH974" t="e">
            <v>#N/A</v>
          </cell>
        </row>
        <row r="975">
          <cell r="BG975" t="e">
            <v>#N/A</v>
          </cell>
          <cell r="BH975" t="e">
            <v>#N/A</v>
          </cell>
        </row>
        <row r="976">
          <cell r="BG976" t="e">
            <v>#N/A</v>
          </cell>
          <cell r="BH976" t="e">
            <v>#N/A</v>
          </cell>
        </row>
        <row r="977">
          <cell r="BG977" t="e">
            <v>#N/A</v>
          </cell>
          <cell r="BH977" t="e">
            <v>#N/A</v>
          </cell>
        </row>
        <row r="978">
          <cell r="BG978" t="e">
            <v>#N/A</v>
          </cell>
          <cell r="BH978" t="e">
            <v>#N/A</v>
          </cell>
        </row>
        <row r="979">
          <cell r="BG979" t="e">
            <v>#N/A</v>
          </cell>
          <cell r="BH979" t="e">
            <v>#N/A</v>
          </cell>
        </row>
        <row r="980">
          <cell r="BG980" t="e">
            <v>#N/A</v>
          </cell>
          <cell r="BH980" t="e">
            <v>#N/A</v>
          </cell>
        </row>
        <row r="981">
          <cell r="BG981" t="e">
            <v>#N/A</v>
          </cell>
          <cell r="BH981" t="e">
            <v>#N/A</v>
          </cell>
        </row>
        <row r="982">
          <cell r="BG982" t="e">
            <v>#N/A</v>
          </cell>
          <cell r="BH982" t="e">
            <v>#N/A</v>
          </cell>
        </row>
        <row r="983">
          <cell r="BG983" t="e">
            <v>#N/A</v>
          </cell>
          <cell r="BH983" t="e">
            <v>#N/A</v>
          </cell>
        </row>
        <row r="984">
          <cell r="BG984" t="e">
            <v>#N/A</v>
          </cell>
          <cell r="BH984" t="e">
            <v>#N/A</v>
          </cell>
        </row>
        <row r="985">
          <cell r="BG985" t="e">
            <v>#N/A</v>
          </cell>
          <cell r="BH985" t="e">
            <v>#N/A</v>
          </cell>
        </row>
        <row r="986">
          <cell r="BG986" t="e">
            <v>#N/A</v>
          </cell>
          <cell r="BH986" t="e">
            <v>#N/A</v>
          </cell>
        </row>
        <row r="987">
          <cell r="BG987" t="e">
            <v>#N/A</v>
          </cell>
          <cell r="BH987" t="e">
            <v>#N/A</v>
          </cell>
        </row>
        <row r="988">
          <cell r="BG988" t="e">
            <v>#N/A</v>
          </cell>
          <cell r="BH988" t="e">
            <v>#N/A</v>
          </cell>
        </row>
        <row r="989">
          <cell r="BG989" t="e">
            <v>#N/A</v>
          </cell>
          <cell r="BH989" t="e">
            <v>#N/A</v>
          </cell>
        </row>
        <row r="990">
          <cell r="BG990" t="e">
            <v>#N/A</v>
          </cell>
          <cell r="BH990" t="e">
            <v>#N/A</v>
          </cell>
        </row>
        <row r="991">
          <cell r="BG991" t="e">
            <v>#N/A</v>
          </cell>
          <cell r="BH991" t="e">
            <v>#N/A</v>
          </cell>
        </row>
        <row r="992">
          <cell r="BG992" t="e">
            <v>#N/A</v>
          </cell>
          <cell r="BH992" t="e">
            <v>#N/A</v>
          </cell>
        </row>
        <row r="993">
          <cell r="BG993" t="e">
            <v>#N/A</v>
          </cell>
          <cell r="BH993" t="e">
            <v>#N/A</v>
          </cell>
        </row>
        <row r="994">
          <cell r="BG994" t="e">
            <v>#N/A</v>
          </cell>
          <cell r="BH994" t="e">
            <v>#N/A</v>
          </cell>
        </row>
        <row r="995">
          <cell r="BG995" t="e">
            <v>#N/A</v>
          </cell>
          <cell r="BH995" t="e">
            <v>#N/A</v>
          </cell>
        </row>
        <row r="996">
          <cell r="BG996" t="e">
            <v>#N/A</v>
          </cell>
          <cell r="BH996" t="e">
            <v>#N/A</v>
          </cell>
        </row>
        <row r="997">
          <cell r="BG997" t="e">
            <v>#N/A</v>
          </cell>
          <cell r="BH997" t="e">
            <v>#N/A</v>
          </cell>
        </row>
        <row r="998">
          <cell r="BG998" t="e">
            <v>#N/A</v>
          </cell>
          <cell r="BH998" t="e">
            <v>#N/A</v>
          </cell>
        </row>
        <row r="999">
          <cell r="BG999" t="e">
            <v>#N/A</v>
          </cell>
          <cell r="BH999" t="e">
            <v>#N/A</v>
          </cell>
        </row>
        <row r="1000">
          <cell r="BG1000" t="e">
            <v>#N/A</v>
          </cell>
          <cell r="BH1000" t="e">
            <v>#N/A</v>
          </cell>
        </row>
        <row r="1001">
          <cell r="BG1001" t="e">
            <v>#N/A</v>
          </cell>
          <cell r="BH1001" t="e">
            <v>#N/A</v>
          </cell>
        </row>
        <row r="1002">
          <cell r="BG1002" t="e">
            <v>#N/A</v>
          </cell>
          <cell r="BH1002" t="e">
            <v>#N/A</v>
          </cell>
        </row>
        <row r="1003">
          <cell r="BG1003" t="e">
            <v>#N/A</v>
          </cell>
          <cell r="BH1003" t="e">
            <v>#N/A</v>
          </cell>
        </row>
        <row r="1004">
          <cell r="BG1004" t="e">
            <v>#N/A</v>
          </cell>
          <cell r="BH1004" t="e">
            <v>#N/A</v>
          </cell>
        </row>
        <row r="1005">
          <cell r="BG1005" t="e">
            <v>#N/A</v>
          </cell>
          <cell r="BH1005" t="e">
            <v>#N/A</v>
          </cell>
        </row>
        <row r="1006">
          <cell r="BG1006" t="e">
            <v>#N/A</v>
          </cell>
          <cell r="BH1006" t="e">
            <v>#N/A</v>
          </cell>
        </row>
        <row r="1007">
          <cell r="BG1007" t="e">
            <v>#N/A</v>
          </cell>
          <cell r="BH1007" t="e">
            <v>#N/A</v>
          </cell>
        </row>
        <row r="1008">
          <cell r="BG1008" t="e">
            <v>#N/A</v>
          </cell>
          <cell r="BH1008" t="e">
            <v>#N/A</v>
          </cell>
        </row>
        <row r="1009">
          <cell r="BG1009" t="e">
            <v>#N/A</v>
          </cell>
          <cell r="BH1009" t="e">
            <v>#N/A</v>
          </cell>
        </row>
        <row r="1010">
          <cell r="BG1010" t="e">
            <v>#N/A</v>
          </cell>
          <cell r="BH1010" t="e">
            <v>#N/A</v>
          </cell>
        </row>
        <row r="1011">
          <cell r="BG1011" t="e">
            <v>#N/A</v>
          </cell>
          <cell r="BH1011" t="e">
            <v>#N/A</v>
          </cell>
        </row>
        <row r="1012">
          <cell r="BG1012" t="e">
            <v>#N/A</v>
          </cell>
          <cell r="BH1012" t="e">
            <v>#N/A</v>
          </cell>
        </row>
        <row r="1013">
          <cell r="BG1013" t="e">
            <v>#N/A</v>
          </cell>
          <cell r="BH1013" t="e">
            <v>#N/A</v>
          </cell>
        </row>
        <row r="1014">
          <cell r="BG1014" t="e">
            <v>#N/A</v>
          </cell>
          <cell r="BH1014" t="e">
            <v>#N/A</v>
          </cell>
        </row>
        <row r="1015">
          <cell r="BG1015" t="e">
            <v>#N/A</v>
          </cell>
          <cell r="BH1015" t="e">
            <v>#N/A</v>
          </cell>
        </row>
        <row r="1016">
          <cell r="BG1016" t="e">
            <v>#N/A</v>
          </cell>
          <cell r="BH1016" t="e">
            <v>#N/A</v>
          </cell>
        </row>
        <row r="1017">
          <cell r="BG1017" t="e">
            <v>#N/A</v>
          </cell>
          <cell r="BH1017" t="e">
            <v>#N/A</v>
          </cell>
        </row>
        <row r="1018">
          <cell r="BG1018" t="e">
            <v>#N/A</v>
          </cell>
          <cell r="BH1018" t="e">
            <v>#N/A</v>
          </cell>
        </row>
        <row r="1019">
          <cell r="BG1019" t="e">
            <v>#N/A</v>
          </cell>
          <cell r="BH1019" t="e">
            <v>#N/A</v>
          </cell>
        </row>
        <row r="1020">
          <cell r="BG1020" t="e">
            <v>#N/A</v>
          </cell>
          <cell r="BH1020" t="e">
            <v>#N/A</v>
          </cell>
        </row>
        <row r="1021">
          <cell r="BG1021" t="e">
            <v>#N/A</v>
          </cell>
          <cell r="BH1021" t="e">
            <v>#N/A</v>
          </cell>
        </row>
        <row r="1022">
          <cell r="BG1022" t="e">
            <v>#N/A</v>
          </cell>
          <cell r="BH1022" t="e">
            <v>#N/A</v>
          </cell>
        </row>
        <row r="1023">
          <cell r="BG1023" t="e">
            <v>#N/A</v>
          </cell>
          <cell r="BH1023" t="e">
            <v>#N/A</v>
          </cell>
        </row>
        <row r="1024">
          <cell r="BG1024" t="e">
            <v>#N/A</v>
          </cell>
          <cell r="BH1024" t="e">
            <v>#N/A</v>
          </cell>
        </row>
        <row r="1025">
          <cell r="BG1025" t="e">
            <v>#N/A</v>
          </cell>
          <cell r="BH1025" t="e">
            <v>#N/A</v>
          </cell>
        </row>
        <row r="1026">
          <cell r="BG1026" t="e">
            <v>#N/A</v>
          </cell>
          <cell r="BH1026" t="e">
            <v>#N/A</v>
          </cell>
        </row>
        <row r="1027">
          <cell r="BG1027" t="e">
            <v>#N/A</v>
          </cell>
          <cell r="BH1027" t="e">
            <v>#N/A</v>
          </cell>
        </row>
        <row r="1028">
          <cell r="BG1028" t="e">
            <v>#N/A</v>
          </cell>
          <cell r="BH1028" t="e">
            <v>#N/A</v>
          </cell>
        </row>
        <row r="1029">
          <cell r="BG1029" t="e">
            <v>#N/A</v>
          </cell>
          <cell r="BH1029" t="e">
            <v>#N/A</v>
          </cell>
        </row>
        <row r="1030">
          <cell r="BG1030" t="e">
            <v>#N/A</v>
          </cell>
          <cell r="BH1030" t="e">
            <v>#N/A</v>
          </cell>
        </row>
        <row r="1031">
          <cell r="BG1031" t="e">
            <v>#N/A</v>
          </cell>
          <cell r="BH1031" t="e">
            <v>#N/A</v>
          </cell>
        </row>
        <row r="1032">
          <cell r="BG1032" t="e">
            <v>#N/A</v>
          </cell>
          <cell r="BH1032" t="e">
            <v>#N/A</v>
          </cell>
        </row>
        <row r="1033">
          <cell r="BG1033" t="e">
            <v>#N/A</v>
          </cell>
          <cell r="BH1033" t="e">
            <v>#N/A</v>
          </cell>
        </row>
        <row r="1034">
          <cell r="BG1034" t="e">
            <v>#N/A</v>
          </cell>
          <cell r="BH1034" t="e">
            <v>#N/A</v>
          </cell>
        </row>
        <row r="1035">
          <cell r="BG1035" t="e">
            <v>#N/A</v>
          </cell>
          <cell r="BH1035" t="e">
            <v>#N/A</v>
          </cell>
        </row>
        <row r="1036">
          <cell r="BG1036" t="e">
            <v>#N/A</v>
          </cell>
          <cell r="BH1036" t="e">
            <v>#N/A</v>
          </cell>
        </row>
        <row r="1037">
          <cell r="BG1037" t="e">
            <v>#N/A</v>
          </cell>
          <cell r="BH1037" t="e">
            <v>#N/A</v>
          </cell>
        </row>
        <row r="1038">
          <cell r="BG1038" t="e">
            <v>#N/A</v>
          </cell>
          <cell r="BH1038" t="e">
            <v>#N/A</v>
          </cell>
        </row>
        <row r="1039">
          <cell r="BG1039" t="e">
            <v>#N/A</v>
          </cell>
          <cell r="BH1039" t="e">
            <v>#N/A</v>
          </cell>
        </row>
        <row r="1040">
          <cell r="BG1040" t="e">
            <v>#N/A</v>
          </cell>
          <cell r="BH1040" t="e">
            <v>#N/A</v>
          </cell>
        </row>
        <row r="1041">
          <cell r="BG1041" t="e">
            <v>#N/A</v>
          </cell>
          <cell r="BH1041" t="e">
            <v>#N/A</v>
          </cell>
        </row>
        <row r="1042">
          <cell r="BG1042" t="e">
            <v>#N/A</v>
          </cell>
          <cell r="BH1042" t="e">
            <v>#N/A</v>
          </cell>
        </row>
        <row r="1043">
          <cell r="BG1043" t="e">
            <v>#N/A</v>
          </cell>
          <cell r="BH1043" t="e">
            <v>#N/A</v>
          </cell>
        </row>
        <row r="1044">
          <cell r="BG1044" t="e">
            <v>#N/A</v>
          </cell>
          <cell r="BH1044" t="e">
            <v>#N/A</v>
          </cell>
        </row>
        <row r="1045">
          <cell r="BG1045" t="e">
            <v>#N/A</v>
          </cell>
          <cell r="BH1045" t="e">
            <v>#N/A</v>
          </cell>
        </row>
        <row r="1046">
          <cell r="BG1046" t="e">
            <v>#N/A</v>
          </cell>
          <cell r="BH1046" t="e">
            <v>#N/A</v>
          </cell>
        </row>
        <row r="1047">
          <cell r="BG1047" t="e">
            <v>#N/A</v>
          </cell>
          <cell r="BH1047" t="e">
            <v>#N/A</v>
          </cell>
        </row>
        <row r="1048">
          <cell r="BG1048" t="e">
            <v>#N/A</v>
          </cell>
          <cell r="BH1048" t="e">
            <v>#N/A</v>
          </cell>
        </row>
        <row r="1049">
          <cell r="BG1049" t="e">
            <v>#N/A</v>
          </cell>
          <cell r="BH1049" t="e">
            <v>#N/A</v>
          </cell>
        </row>
        <row r="1050">
          <cell r="BG1050" t="e">
            <v>#N/A</v>
          </cell>
          <cell r="BH1050" t="e">
            <v>#N/A</v>
          </cell>
        </row>
        <row r="1051">
          <cell r="BG1051" t="e">
            <v>#N/A</v>
          </cell>
          <cell r="BH1051" t="e">
            <v>#N/A</v>
          </cell>
        </row>
        <row r="1052">
          <cell r="BG1052" t="e">
            <v>#N/A</v>
          </cell>
          <cell r="BH1052" t="e">
            <v>#N/A</v>
          </cell>
        </row>
        <row r="1053">
          <cell r="BG1053" t="e">
            <v>#N/A</v>
          </cell>
          <cell r="BH1053" t="e">
            <v>#N/A</v>
          </cell>
        </row>
        <row r="1054">
          <cell r="BG1054" t="e">
            <v>#N/A</v>
          </cell>
          <cell r="BH1054" t="e">
            <v>#N/A</v>
          </cell>
        </row>
        <row r="1055">
          <cell r="BG1055" t="e">
            <v>#N/A</v>
          </cell>
          <cell r="BH1055" t="e">
            <v>#N/A</v>
          </cell>
        </row>
        <row r="1056">
          <cell r="BG1056" t="e">
            <v>#N/A</v>
          </cell>
          <cell r="BH1056" t="e">
            <v>#N/A</v>
          </cell>
        </row>
        <row r="1057">
          <cell r="BG1057" t="e">
            <v>#N/A</v>
          </cell>
          <cell r="BH1057" t="e">
            <v>#N/A</v>
          </cell>
        </row>
        <row r="1058">
          <cell r="BG1058" t="e">
            <v>#N/A</v>
          </cell>
          <cell r="BH1058" t="e">
            <v>#N/A</v>
          </cell>
        </row>
        <row r="1059">
          <cell r="BG1059" t="e">
            <v>#N/A</v>
          </cell>
          <cell r="BH1059" t="e">
            <v>#N/A</v>
          </cell>
        </row>
        <row r="1060">
          <cell r="BG1060" t="e">
            <v>#N/A</v>
          </cell>
          <cell r="BH1060" t="e">
            <v>#N/A</v>
          </cell>
        </row>
        <row r="1061">
          <cell r="BG1061" t="e">
            <v>#N/A</v>
          </cell>
          <cell r="BH1061" t="e">
            <v>#N/A</v>
          </cell>
        </row>
        <row r="1062">
          <cell r="BG1062" t="e">
            <v>#N/A</v>
          </cell>
          <cell r="BH1062" t="e">
            <v>#N/A</v>
          </cell>
        </row>
        <row r="1063">
          <cell r="BG1063" t="e">
            <v>#N/A</v>
          </cell>
          <cell r="BH1063" t="e">
            <v>#N/A</v>
          </cell>
        </row>
        <row r="1064">
          <cell r="BG1064" t="e">
            <v>#N/A</v>
          </cell>
          <cell r="BH1064" t="e">
            <v>#N/A</v>
          </cell>
        </row>
        <row r="1065">
          <cell r="BG1065" t="e">
            <v>#N/A</v>
          </cell>
          <cell r="BH1065" t="e">
            <v>#N/A</v>
          </cell>
        </row>
        <row r="1066">
          <cell r="BG1066" t="e">
            <v>#N/A</v>
          </cell>
          <cell r="BH1066" t="e">
            <v>#N/A</v>
          </cell>
        </row>
        <row r="1067">
          <cell r="BG1067" t="e">
            <v>#N/A</v>
          </cell>
          <cell r="BH1067" t="e">
            <v>#N/A</v>
          </cell>
        </row>
        <row r="1068">
          <cell r="BG1068" t="e">
            <v>#N/A</v>
          </cell>
          <cell r="BH1068" t="e">
            <v>#N/A</v>
          </cell>
        </row>
        <row r="1069">
          <cell r="BG1069" t="e">
            <v>#N/A</v>
          </cell>
          <cell r="BH1069" t="e">
            <v>#N/A</v>
          </cell>
        </row>
        <row r="1070">
          <cell r="BG1070" t="e">
            <v>#N/A</v>
          </cell>
          <cell r="BH1070" t="e">
            <v>#N/A</v>
          </cell>
        </row>
        <row r="1071">
          <cell r="BG1071" t="e">
            <v>#N/A</v>
          </cell>
          <cell r="BH1071" t="e">
            <v>#N/A</v>
          </cell>
        </row>
        <row r="1072">
          <cell r="BG1072" t="e">
            <v>#N/A</v>
          </cell>
          <cell r="BH1072" t="e">
            <v>#N/A</v>
          </cell>
        </row>
        <row r="1073">
          <cell r="BG1073" t="e">
            <v>#N/A</v>
          </cell>
          <cell r="BH1073" t="e">
            <v>#N/A</v>
          </cell>
        </row>
        <row r="1074">
          <cell r="BG1074" t="e">
            <v>#N/A</v>
          </cell>
          <cell r="BH1074" t="e">
            <v>#N/A</v>
          </cell>
        </row>
        <row r="1075">
          <cell r="BG1075" t="e">
            <v>#N/A</v>
          </cell>
          <cell r="BH1075" t="e">
            <v>#N/A</v>
          </cell>
        </row>
        <row r="1076">
          <cell r="BG1076" t="e">
            <v>#N/A</v>
          </cell>
          <cell r="BH1076" t="e">
            <v>#N/A</v>
          </cell>
        </row>
        <row r="1077">
          <cell r="BG1077" t="e">
            <v>#N/A</v>
          </cell>
          <cell r="BH1077" t="e">
            <v>#N/A</v>
          </cell>
        </row>
      </sheetData>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ment Instructions (2)"/>
      <sheetName val="Inputs - Parameters"/>
      <sheetName val="Inputs - Monthly Data"/>
      <sheetName val="Sheet1"/>
      <sheetName val="Calculations"/>
      <sheetName val="Outputs"/>
      <sheetName val="Payment Instructions"/>
    </sheetNames>
    <sheetDataSet>
      <sheetData sheetId="0" refreshError="1"/>
      <sheetData sheetId="1"/>
      <sheetData sheetId="2" refreshError="1"/>
      <sheetData sheetId="3" refreshError="1"/>
      <sheetData sheetId="4"/>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dit"/>
      <sheetName val="Summary"/>
      <sheetName val="Report"/>
      <sheetName val="Defaults"/>
      <sheetName val="Pfolio"/>
      <sheetName val="Analysis"/>
      <sheetName val="Loans"/>
      <sheetName val="Multiples"/>
      <sheetName val="BM"/>
      <sheetName val="Postcode Breach"/>
      <sheetName val="ShortPostcodes"/>
      <sheetName val="Stirme"/>
      <sheetName val="DataInput"/>
      <sheetName val="Data_Input (toDelete)"/>
      <sheetName val="RF Vol"/>
      <sheetName val="ASP"/>
    </sheetNames>
    <sheetDataSet>
      <sheetData sheetId="0"/>
      <sheetData sheetId="1" refreshError="1">
        <row r="10">
          <cell r="C10">
            <v>0</v>
          </cell>
        </row>
      </sheetData>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t Cashflows"/>
      <sheetName val="Gross Cashflows"/>
      <sheetName val="Pool Final"/>
      <sheetName val="Pool 18May"/>
      <sheetName val="Purchase Price"/>
      <sheetName val="Summary"/>
      <sheetName val="Strats"/>
      <sheetName val="Model Input"/>
      <sheetName val="Loss Distribution"/>
      <sheetName val="S&amp;P RMBS data fields"/>
      <sheetName val="Multiples"/>
      <sheetName val="BM"/>
      <sheetName val="PC"/>
      <sheetName val="LTS Loan Information"/>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Multiple Payments Form (3)"/>
      <sheetName val="Class B Subscription (2)"/>
      <sheetName val="Issue Notice"/>
      <sheetName val="Drawdown Checklist"/>
      <sheetName val="Summary2"/>
      <sheetName val="NCM-W05"/>
      <sheetName val="Class A"/>
      <sheetName val="Class C"/>
      <sheetName val="Inputs"/>
      <sheetName val="Calculations"/>
      <sheetName val="Output - Determinations"/>
      <sheetName val="Sheet3"/>
      <sheetName val="Multiple Payments Form"/>
      <sheetName val="Multiple Payments Form (2)"/>
      <sheetName val="Firstmac pmt"/>
      <sheetName val="Class B Subscription"/>
      <sheetName val="Outstanding pay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p;P RMBS data fields"/>
      <sheetName val="Pool Summary"/>
    </sheetNames>
    <sheetDataSet>
      <sheetData sheetId="0"/>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ment Instructions (2)"/>
      <sheetName val="Inputs - Parameters"/>
      <sheetName val="Inputs - Monthly Data"/>
      <sheetName val="Calculations"/>
      <sheetName val="Outputs"/>
      <sheetName val="Payment Instructions"/>
      <sheetName val="Multiple Payments Form"/>
      <sheetName val="Sheet1"/>
      <sheetName val="Payment Instructions (5)"/>
      <sheetName val="Payment Instructions (3)"/>
      <sheetName val="Payment Instructions (4)"/>
    </sheetNames>
    <sheetDataSet>
      <sheetData sheetId="0"/>
      <sheetData sheetId="1" refreshError="1">
        <row r="7">
          <cell r="G7">
            <v>37712</v>
          </cell>
        </row>
        <row r="33">
          <cell r="C33">
            <v>9.1</v>
          </cell>
        </row>
      </sheetData>
      <sheetData sheetId="2"/>
      <sheetData sheetId="3" refreshError="1">
        <row r="617">
          <cell r="G617">
            <v>4.9958825144111998E-2</v>
          </cell>
          <cell r="H617">
            <v>5.3749569070065499E-2</v>
          </cell>
          <cell r="I617">
            <v>5.7457127976598202E-2</v>
          </cell>
          <cell r="J617">
            <v>6.0991206144200172E-2</v>
          </cell>
          <cell r="K617">
            <v>6.6506130869464747E-2</v>
          </cell>
          <cell r="L617">
            <v>7.1074172102895974E-2</v>
          </cell>
          <cell r="M617">
            <v>7.5236884081900698E-2</v>
          </cell>
          <cell r="N617">
            <v>8.1113406551485939E-2</v>
          </cell>
        </row>
      </sheetData>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3.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246-ing-bank-australia-limited" TargetMode="External"/><Relationship Id="rId5" Type="http://schemas.openxmlformats.org/officeDocument/2006/relationships/hyperlink" Target="https://www.ing.com.au/dlCoveredBonds.htm"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E36E00"/>
  </sheetPr>
  <dimension ref="A1:A174"/>
  <sheetViews>
    <sheetView zoomScale="60" zoomScaleNormal="60" workbookViewId="0"/>
  </sheetViews>
  <sheetFormatPr defaultColWidth="9.140625" defaultRowHeight="15" x14ac:dyDescent="0.25"/>
  <cols>
    <col min="1" max="1" width="242" customWidth="1"/>
  </cols>
  <sheetData>
    <row r="1" spans="1:1" ht="31.5" x14ac:dyDescent="0.25">
      <c r="A1" s="19" t="s">
        <v>774</v>
      </c>
    </row>
    <row r="3" spans="1:1" x14ac:dyDescent="0.25">
      <c r="A3" s="70"/>
    </row>
    <row r="4" spans="1:1" ht="34.5" x14ac:dyDescent="0.25">
      <c r="A4" s="71" t="s">
        <v>775</v>
      </c>
    </row>
    <row r="5" spans="1:1" ht="34.5" x14ac:dyDescent="0.25">
      <c r="A5" s="71" t="s">
        <v>776</v>
      </c>
    </row>
    <row r="6" spans="1:1" ht="51.75" x14ac:dyDescent="0.25">
      <c r="A6" s="71" t="s">
        <v>777</v>
      </c>
    </row>
    <row r="7" spans="1:1" ht="17.25" x14ac:dyDescent="0.25">
      <c r="A7" s="71"/>
    </row>
    <row r="8" spans="1:1" ht="18.75" x14ac:dyDescent="0.25">
      <c r="A8" s="72" t="s">
        <v>778</v>
      </c>
    </row>
    <row r="9" spans="1:1" ht="34.5" x14ac:dyDescent="0.3">
      <c r="A9" s="73" t="s">
        <v>940</v>
      </c>
    </row>
    <row r="10" spans="1:1" ht="86.25" x14ac:dyDescent="0.25">
      <c r="A10" s="74" t="s">
        <v>779</v>
      </c>
    </row>
    <row r="11" spans="1:1" ht="34.5" x14ac:dyDescent="0.25">
      <c r="A11" s="74" t="s">
        <v>780</v>
      </c>
    </row>
    <row r="12" spans="1:1" ht="17.25" x14ac:dyDescent="0.25">
      <c r="A12" s="74" t="s">
        <v>781</v>
      </c>
    </row>
    <row r="13" spans="1:1" ht="17.25" x14ac:dyDescent="0.25">
      <c r="A13" s="74" t="s">
        <v>782</v>
      </c>
    </row>
    <row r="14" spans="1:1" ht="34.5" x14ac:dyDescent="0.25">
      <c r="A14" s="74" t="s">
        <v>783</v>
      </c>
    </row>
    <row r="15" spans="1:1" ht="17.25" x14ac:dyDescent="0.25">
      <c r="A15" s="74"/>
    </row>
    <row r="16" spans="1:1" ht="18.75" x14ac:dyDescent="0.25">
      <c r="A16" s="72" t="s">
        <v>784</v>
      </c>
    </row>
    <row r="17" spans="1:1" ht="17.25" x14ac:dyDescent="0.25">
      <c r="A17" s="75" t="s">
        <v>785</v>
      </c>
    </row>
    <row r="18" spans="1:1" ht="34.5" x14ac:dyDescent="0.25">
      <c r="A18" s="76" t="s">
        <v>786</v>
      </c>
    </row>
    <row r="19" spans="1:1" ht="34.5" x14ac:dyDescent="0.25">
      <c r="A19" s="76" t="s">
        <v>787</v>
      </c>
    </row>
    <row r="20" spans="1:1" ht="51.75" x14ac:dyDescent="0.25">
      <c r="A20" s="76" t="s">
        <v>788</v>
      </c>
    </row>
    <row r="21" spans="1:1" ht="86.25" x14ac:dyDescent="0.25">
      <c r="A21" s="76" t="s">
        <v>789</v>
      </c>
    </row>
    <row r="22" spans="1:1" ht="51.75" x14ac:dyDescent="0.25">
      <c r="A22" s="76" t="s">
        <v>790</v>
      </c>
    </row>
    <row r="23" spans="1:1" ht="34.5" x14ac:dyDescent="0.25">
      <c r="A23" s="76" t="s">
        <v>791</v>
      </c>
    </row>
    <row r="24" spans="1:1" ht="17.25" x14ac:dyDescent="0.25">
      <c r="A24" s="76" t="s">
        <v>792</v>
      </c>
    </row>
    <row r="25" spans="1:1" ht="17.25" x14ac:dyDescent="0.25">
      <c r="A25" s="75" t="s">
        <v>793</v>
      </c>
    </row>
    <row r="26" spans="1:1" ht="51.75" x14ac:dyDescent="0.3">
      <c r="A26" s="77" t="s">
        <v>794</v>
      </c>
    </row>
    <row r="27" spans="1:1" ht="17.25" x14ac:dyDescent="0.3">
      <c r="A27" s="77" t="s">
        <v>795</v>
      </c>
    </row>
    <row r="28" spans="1:1" ht="17.25" x14ac:dyDescent="0.25">
      <c r="A28" s="75" t="s">
        <v>796</v>
      </c>
    </row>
    <row r="29" spans="1:1" ht="34.5" x14ac:dyDescent="0.25">
      <c r="A29" s="76" t="s">
        <v>797</v>
      </c>
    </row>
    <row r="30" spans="1:1" ht="34.5" x14ac:dyDescent="0.25">
      <c r="A30" s="76" t="s">
        <v>798</v>
      </c>
    </row>
    <row r="31" spans="1:1" ht="34.5" x14ac:dyDescent="0.25">
      <c r="A31" s="76" t="s">
        <v>799</v>
      </c>
    </row>
    <row r="32" spans="1:1" ht="34.5" x14ac:dyDescent="0.25">
      <c r="A32" s="76" t="s">
        <v>800</v>
      </c>
    </row>
    <row r="33" spans="1:1" ht="17.25" x14ac:dyDescent="0.25">
      <c r="A33" s="76"/>
    </row>
    <row r="34" spans="1:1" ht="18.75" x14ac:dyDescent="0.25">
      <c r="A34" s="72" t="s">
        <v>801</v>
      </c>
    </row>
    <row r="35" spans="1:1" ht="17.25" x14ac:dyDescent="0.25">
      <c r="A35" s="75" t="s">
        <v>802</v>
      </c>
    </row>
    <row r="36" spans="1:1" ht="34.5" x14ac:dyDescent="0.25">
      <c r="A36" s="76" t="s">
        <v>803</v>
      </c>
    </row>
    <row r="37" spans="1:1" ht="34.5" x14ac:dyDescent="0.25">
      <c r="A37" s="76" t="s">
        <v>804</v>
      </c>
    </row>
    <row r="38" spans="1:1" ht="34.5" x14ac:dyDescent="0.25">
      <c r="A38" s="76" t="s">
        <v>805</v>
      </c>
    </row>
    <row r="39" spans="1:1" ht="17.25" x14ac:dyDescent="0.25">
      <c r="A39" s="76" t="s">
        <v>806</v>
      </c>
    </row>
    <row r="40" spans="1:1" ht="34.5" x14ac:dyDescent="0.25">
      <c r="A40" s="76" t="s">
        <v>807</v>
      </c>
    </row>
    <row r="41" spans="1:1" ht="17.25" x14ac:dyDescent="0.25">
      <c r="A41" s="75" t="s">
        <v>808</v>
      </c>
    </row>
    <row r="42" spans="1:1" ht="17.25" x14ac:dyDescent="0.25">
      <c r="A42" s="76" t="s">
        <v>809</v>
      </c>
    </row>
    <row r="43" spans="1:1" ht="17.25" x14ac:dyDescent="0.3">
      <c r="A43" s="77" t="s">
        <v>810</v>
      </c>
    </row>
    <row r="44" spans="1:1" ht="17.25" x14ac:dyDescent="0.25">
      <c r="A44" s="75" t="s">
        <v>811</v>
      </c>
    </row>
    <row r="45" spans="1:1" ht="34.5" x14ac:dyDescent="0.3">
      <c r="A45" s="77" t="s">
        <v>812</v>
      </c>
    </row>
    <row r="46" spans="1:1" ht="34.5" x14ac:dyDescent="0.25">
      <c r="A46" s="76" t="s">
        <v>813</v>
      </c>
    </row>
    <row r="47" spans="1:1" ht="51.75" x14ac:dyDescent="0.25">
      <c r="A47" s="76" t="s">
        <v>814</v>
      </c>
    </row>
    <row r="48" spans="1:1" ht="17.25" x14ac:dyDescent="0.25">
      <c r="A48" s="76" t="s">
        <v>815</v>
      </c>
    </row>
    <row r="49" spans="1:1" ht="17.25" x14ac:dyDescent="0.3">
      <c r="A49" s="77" t="s">
        <v>816</v>
      </c>
    </row>
    <row r="50" spans="1:1" ht="17.25" x14ac:dyDescent="0.25">
      <c r="A50" s="75" t="s">
        <v>817</v>
      </c>
    </row>
    <row r="51" spans="1:1" ht="34.5" x14ac:dyDescent="0.3">
      <c r="A51" s="77" t="s">
        <v>818</v>
      </c>
    </row>
    <row r="52" spans="1:1" ht="17.25" x14ac:dyDescent="0.25">
      <c r="A52" s="76" t="s">
        <v>819</v>
      </c>
    </row>
    <row r="53" spans="1:1" ht="34.5" x14ac:dyDescent="0.3">
      <c r="A53" s="77" t="s">
        <v>820</v>
      </c>
    </row>
    <row r="54" spans="1:1" ht="17.25" x14ac:dyDescent="0.25">
      <c r="A54" s="75" t="s">
        <v>821</v>
      </c>
    </row>
    <row r="55" spans="1:1" ht="17.25" x14ac:dyDescent="0.3">
      <c r="A55" s="77" t="s">
        <v>822</v>
      </c>
    </row>
    <row r="56" spans="1:1" ht="34.5" x14ac:dyDescent="0.25">
      <c r="A56" s="76" t="s">
        <v>823</v>
      </c>
    </row>
    <row r="57" spans="1:1" ht="17.25" x14ac:dyDescent="0.25">
      <c r="A57" s="76" t="s">
        <v>824</v>
      </c>
    </row>
    <row r="58" spans="1:1" ht="34.5" x14ac:dyDescent="0.25">
      <c r="A58" s="76" t="s">
        <v>825</v>
      </c>
    </row>
    <row r="59" spans="1:1" ht="17.25" x14ac:dyDescent="0.25">
      <c r="A59" s="75" t="s">
        <v>826</v>
      </c>
    </row>
    <row r="60" spans="1:1" ht="34.5" x14ac:dyDescent="0.25">
      <c r="A60" s="76" t="s">
        <v>827</v>
      </c>
    </row>
    <row r="61" spans="1:1" ht="17.25" x14ac:dyDescent="0.25">
      <c r="A61" s="78"/>
    </row>
    <row r="62" spans="1:1" ht="18.75" x14ac:dyDescent="0.25">
      <c r="A62" s="72" t="s">
        <v>828</v>
      </c>
    </row>
    <row r="63" spans="1:1" ht="17.25" x14ac:dyDescent="0.25">
      <c r="A63" s="75" t="s">
        <v>829</v>
      </c>
    </row>
    <row r="64" spans="1:1" ht="34.5" x14ac:dyDescent="0.25">
      <c r="A64" s="76" t="s">
        <v>830</v>
      </c>
    </row>
    <row r="65" spans="1:1" ht="17.25" x14ac:dyDescent="0.25">
      <c r="A65" s="76" t="s">
        <v>831</v>
      </c>
    </row>
    <row r="66" spans="1:1" ht="34.5" x14ac:dyDescent="0.25">
      <c r="A66" s="74" t="s">
        <v>832</v>
      </c>
    </row>
    <row r="67" spans="1:1" ht="34.5" x14ac:dyDescent="0.25">
      <c r="A67" s="74" t="s">
        <v>833</v>
      </c>
    </row>
    <row r="68" spans="1:1" ht="34.5" x14ac:dyDescent="0.25">
      <c r="A68" s="74" t="s">
        <v>834</v>
      </c>
    </row>
    <row r="69" spans="1:1" ht="17.25" x14ac:dyDescent="0.25">
      <c r="A69" s="79" t="s">
        <v>835</v>
      </c>
    </row>
    <row r="70" spans="1:1" ht="51.75" x14ac:dyDescent="0.25">
      <c r="A70" s="74" t="s">
        <v>836</v>
      </c>
    </row>
    <row r="71" spans="1:1" ht="17.25" x14ac:dyDescent="0.25">
      <c r="A71" s="74" t="s">
        <v>837</v>
      </c>
    </row>
    <row r="72" spans="1:1" ht="17.25" x14ac:dyDescent="0.25">
      <c r="A72" s="79" t="s">
        <v>838</v>
      </c>
    </row>
    <row r="73" spans="1:1" ht="17.25" x14ac:dyDescent="0.25">
      <c r="A73" s="74" t="s">
        <v>839</v>
      </c>
    </row>
    <row r="74" spans="1:1" ht="17.25" x14ac:dyDescent="0.25">
      <c r="A74" s="79" t="s">
        <v>840</v>
      </c>
    </row>
    <row r="75" spans="1:1" ht="34.5" x14ac:dyDescent="0.25">
      <c r="A75" s="74" t="s">
        <v>841</v>
      </c>
    </row>
    <row r="76" spans="1:1" ht="17.25" x14ac:dyDescent="0.25">
      <c r="A76" s="74" t="s">
        <v>842</v>
      </c>
    </row>
    <row r="77" spans="1:1" ht="51.75" x14ac:dyDescent="0.25">
      <c r="A77" s="74" t="s">
        <v>843</v>
      </c>
    </row>
    <row r="78" spans="1:1" ht="17.25" x14ac:dyDescent="0.25">
      <c r="A78" s="79" t="s">
        <v>844</v>
      </c>
    </row>
    <row r="79" spans="1:1" ht="17.25" x14ac:dyDescent="0.3">
      <c r="A79" s="73" t="s">
        <v>845</v>
      </c>
    </row>
    <row r="80" spans="1:1" ht="17.25" x14ac:dyDescent="0.25">
      <c r="A80" s="79" t="s">
        <v>846</v>
      </c>
    </row>
    <row r="81" spans="1:1" ht="34.5" x14ac:dyDescent="0.25">
      <c r="A81" s="74" t="s">
        <v>847</v>
      </c>
    </row>
    <row r="82" spans="1:1" ht="34.5" x14ac:dyDescent="0.25">
      <c r="A82" s="74" t="s">
        <v>848</v>
      </c>
    </row>
    <row r="83" spans="1:1" ht="34.5" x14ac:dyDescent="0.25">
      <c r="A83" s="74" t="s">
        <v>849</v>
      </c>
    </row>
    <row r="84" spans="1:1" ht="34.5" x14ac:dyDescent="0.25">
      <c r="A84" s="74" t="s">
        <v>850</v>
      </c>
    </row>
    <row r="85" spans="1:1" ht="34.5" x14ac:dyDescent="0.25">
      <c r="A85" s="74" t="s">
        <v>851</v>
      </c>
    </row>
    <row r="86" spans="1:1" ht="17.25" x14ac:dyDescent="0.25">
      <c r="A86" s="79" t="s">
        <v>852</v>
      </c>
    </row>
    <row r="87" spans="1:1" ht="17.25" x14ac:dyDescent="0.25">
      <c r="A87" s="74" t="s">
        <v>853</v>
      </c>
    </row>
    <row r="88" spans="1:1" ht="34.5" x14ac:dyDescent="0.25">
      <c r="A88" s="74" t="s">
        <v>854</v>
      </c>
    </row>
    <row r="89" spans="1:1" ht="17.25" x14ac:dyDescent="0.25">
      <c r="A89" s="79" t="s">
        <v>855</v>
      </c>
    </row>
    <row r="90" spans="1:1" ht="34.5" x14ac:dyDescent="0.25">
      <c r="A90" s="74" t="s">
        <v>856</v>
      </c>
    </row>
    <row r="91" spans="1:1" ht="17.25" x14ac:dyDescent="0.25">
      <c r="A91" s="79" t="s">
        <v>857</v>
      </c>
    </row>
    <row r="92" spans="1:1" ht="17.25" x14ac:dyDescent="0.3">
      <c r="A92" s="73" t="s">
        <v>858</v>
      </c>
    </row>
    <row r="93" spans="1:1" ht="17.25" x14ac:dyDescent="0.25">
      <c r="A93" s="74" t="s">
        <v>859</v>
      </c>
    </row>
    <row r="94" spans="1:1" ht="17.25" x14ac:dyDescent="0.25">
      <c r="A94" s="74"/>
    </row>
    <row r="95" spans="1:1" ht="18.75" x14ac:dyDescent="0.25">
      <c r="A95" s="72" t="s">
        <v>860</v>
      </c>
    </row>
    <row r="96" spans="1:1" ht="34.5" x14ac:dyDescent="0.3">
      <c r="A96" s="73" t="s">
        <v>861</v>
      </c>
    </row>
    <row r="97" spans="1:1" ht="17.25" x14ac:dyDescent="0.3">
      <c r="A97" s="73" t="s">
        <v>862</v>
      </c>
    </row>
    <row r="98" spans="1:1" ht="17.25" x14ac:dyDescent="0.25">
      <c r="A98" s="79" t="s">
        <v>863</v>
      </c>
    </row>
    <row r="99" spans="1:1" ht="17.25" x14ac:dyDescent="0.25">
      <c r="A99" s="71" t="s">
        <v>864</v>
      </c>
    </row>
    <row r="100" spans="1:1" ht="17.25" x14ac:dyDescent="0.25">
      <c r="A100" s="74" t="s">
        <v>865</v>
      </c>
    </row>
    <row r="101" spans="1:1" ht="17.25" x14ac:dyDescent="0.25">
      <c r="A101" s="74" t="s">
        <v>866</v>
      </c>
    </row>
    <row r="102" spans="1:1" ht="17.25" x14ac:dyDescent="0.25">
      <c r="A102" s="74" t="s">
        <v>867</v>
      </c>
    </row>
    <row r="103" spans="1:1" ht="17.25" x14ac:dyDescent="0.25">
      <c r="A103" s="74" t="s">
        <v>868</v>
      </c>
    </row>
    <row r="104" spans="1:1" ht="34.5" x14ac:dyDescent="0.25">
      <c r="A104" s="74" t="s">
        <v>869</v>
      </c>
    </row>
    <row r="105" spans="1:1" ht="17.25" x14ac:dyDescent="0.25">
      <c r="A105" s="71" t="s">
        <v>870</v>
      </c>
    </row>
    <row r="106" spans="1:1" ht="17.25" x14ac:dyDescent="0.25">
      <c r="A106" s="74" t="s">
        <v>871</v>
      </c>
    </row>
    <row r="107" spans="1:1" ht="17.25" x14ac:dyDescent="0.25">
      <c r="A107" s="74" t="s">
        <v>872</v>
      </c>
    </row>
    <row r="108" spans="1:1" ht="17.25" x14ac:dyDescent="0.25">
      <c r="A108" s="74" t="s">
        <v>873</v>
      </c>
    </row>
    <row r="109" spans="1:1" ht="17.25" x14ac:dyDescent="0.25">
      <c r="A109" s="74" t="s">
        <v>874</v>
      </c>
    </row>
    <row r="110" spans="1:1" ht="17.25" x14ac:dyDescent="0.25">
      <c r="A110" s="74" t="s">
        <v>875</v>
      </c>
    </row>
    <row r="111" spans="1:1" ht="17.25" x14ac:dyDescent="0.25">
      <c r="A111" s="74" t="s">
        <v>876</v>
      </c>
    </row>
    <row r="112" spans="1:1" ht="17.25" x14ac:dyDescent="0.25">
      <c r="A112" s="79" t="s">
        <v>877</v>
      </c>
    </row>
    <row r="113" spans="1:1" ht="17.25" x14ac:dyDescent="0.25">
      <c r="A113" s="74" t="s">
        <v>878</v>
      </c>
    </row>
    <row r="114" spans="1:1" ht="17.25" x14ac:dyDescent="0.25">
      <c r="A114" s="71" t="s">
        <v>879</v>
      </c>
    </row>
    <row r="115" spans="1:1" ht="17.25" x14ac:dyDescent="0.25">
      <c r="A115" s="74" t="s">
        <v>880</v>
      </c>
    </row>
    <row r="116" spans="1:1" ht="17.25" x14ac:dyDescent="0.25">
      <c r="A116" s="74" t="s">
        <v>881</v>
      </c>
    </row>
    <row r="117" spans="1:1" ht="17.25" x14ac:dyDescent="0.25">
      <c r="A117" s="71" t="s">
        <v>882</v>
      </c>
    </row>
    <row r="118" spans="1:1" ht="17.25" x14ac:dyDescent="0.25">
      <c r="A118" s="74" t="s">
        <v>883</v>
      </c>
    </row>
    <row r="119" spans="1:1" ht="17.25" x14ac:dyDescent="0.25">
      <c r="A119" s="74" t="s">
        <v>884</v>
      </c>
    </row>
    <row r="120" spans="1:1" ht="17.25" x14ac:dyDescent="0.25">
      <c r="A120" s="74" t="s">
        <v>885</v>
      </c>
    </row>
    <row r="121" spans="1:1" ht="17.25" x14ac:dyDescent="0.25">
      <c r="A121" s="79" t="s">
        <v>886</v>
      </c>
    </row>
    <row r="122" spans="1:1" ht="17.25" x14ac:dyDescent="0.25">
      <c r="A122" s="71" t="s">
        <v>887</v>
      </c>
    </row>
    <row r="123" spans="1:1" ht="17.25" x14ac:dyDescent="0.25">
      <c r="A123" s="71" t="s">
        <v>888</v>
      </c>
    </row>
    <row r="124" spans="1:1" ht="17.25" x14ac:dyDescent="0.25">
      <c r="A124" s="74" t="s">
        <v>889</v>
      </c>
    </row>
    <row r="125" spans="1:1" ht="17.25" x14ac:dyDescent="0.25">
      <c r="A125" s="74" t="s">
        <v>890</v>
      </c>
    </row>
    <row r="126" spans="1:1" ht="17.25" x14ac:dyDescent="0.25">
      <c r="A126" s="74" t="s">
        <v>891</v>
      </c>
    </row>
    <row r="127" spans="1:1" ht="17.25" x14ac:dyDescent="0.25">
      <c r="A127" s="74" t="s">
        <v>892</v>
      </c>
    </row>
    <row r="128" spans="1:1" ht="17.25" x14ac:dyDescent="0.25">
      <c r="A128" s="74" t="s">
        <v>893</v>
      </c>
    </row>
    <row r="129" spans="1:1" ht="17.25" x14ac:dyDescent="0.25">
      <c r="A129" s="79" t="s">
        <v>894</v>
      </c>
    </row>
    <row r="130" spans="1:1" ht="34.5" x14ac:dyDescent="0.25">
      <c r="A130" s="74" t="s">
        <v>895</v>
      </c>
    </row>
    <row r="131" spans="1:1" ht="69" x14ac:dyDescent="0.25">
      <c r="A131" s="74" t="s">
        <v>896</v>
      </c>
    </row>
    <row r="132" spans="1:1" ht="34.5" x14ac:dyDescent="0.25">
      <c r="A132" s="74" t="s">
        <v>897</v>
      </c>
    </row>
    <row r="133" spans="1:1" ht="17.25" x14ac:dyDescent="0.25">
      <c r="A133" s="79" t="s">
        <v>898</v>
      </c>
    </row>
    <row r="134" spans="1:1" ht="34.5" x14ac:dyDescent="0.25">
      <c r="A134" s="71" t="s">
        <v>899</v>
      </c>
    </row>
    <row r="135" spans="1:1" ht="17.25" x14ac:dyDescent="0.25">
      <c r="A135" s="71"/>
    </row>
    <row r="136" spans="1:1" ht="18.75" x14ac:dyDescent="0.25">
      <c r="A136" s="72" t="s">
        <v>900</v>
      </c>
    </row>
    <row r="137" spans="1:1" ht="17.25" x14ac:dyDescent="0.25">
      <c r="A137" s="74" t="s">
        <v>901</v>
      </c>
    </row>
    <row r="138" spans="1:1" ht="34.5" x14ac:dyDescent="0.25">
      <c r="A138" s="76" t="s">
        <v>902</v>
      </c>
    </row>
    <row r="139" spans="1:1" ht="34.5" x14ac:dyDescent="0.25">
      <c r="A139" s="76" t="s">
        <v>903</v>
      </c>
    </row>
    <row r="140" spans="1:1" ht="17.25" x14ac:dyDescent="0.25">
      <c r="A140" s="75" t="s">
        <v>904</v>
      </c>
    </row>
    <row r="141" spans="1:1" ht="17.25" x14ac:dyDescent="0.25">
      <c r="A141" s="80" t="s">
        <v>905</v>
      </c>
    </row>
    <row r="142" spans="1:1" ht="34.5" x14ac:dyDescent="0.3">
      <c r="A142" s="77" t="s">
        <v>906</v>
      </c>
    </row>
    <row r="143" spans="1:1" ht="17.25" x14ac:dyDescent="0.25">
      <c r="A143" s="76" t="s">
        <v>907</v>
      </c>
    </row>
    <row r="144" spans="1:1" ht="17.25" x14ac:dyDescent="0.25">
      <c r="A144" s="76" t="s">
        <v>908</v>
      </c>
    </row>
    <row r="145" spans="1:1" ht="17.25" x14ac:dyDescent="0.25">
      <c r="A145" s="80" t="s">
        <v>909</v>
      </c>
    </row>
    <row r="146" spans="1:1" ht="17.25" x14ac:dyDescent="0.25">
      <c r="A146" s="75" t="s">
        <v>910</v>
      </c>
    </row>
    <row r="147" spans="1:1" ht="17.25" x14ac:dyDescent="0.25">
      <c r="A147" s="80" t="s">
        <v>911</v>
      </c>
    </row>
    <row r="148" spans="1:1" ht="17.25" x14ac:dyDescent="0.25">
      <c r="A148" s="76" t="s">
        <v>912</v>
      </c>
    </row>
    <row r="149" spans="1:1" ht="17.25" x14ac:dyDescent="0.25">
      <c r="A149" s="76" t="s">
        <v>913</v>
      </c>
    </row>
    <row r="150" spans="1:1" ht="17.25" x14ac:dyDescent="0.25">
      <c r="A150" s="76" t="s">
        <v>914</v>
      </c>
    </row>
    <row r="151" spans="1:1" ht="34.5" x14ac:dyDescent="0.25">
      <c r="A151" s="80" t="s">
        <v>915</v>
      </c>
    </row>
    <row r="152" spans="1:1" ht="17.25" x14ac:dyDescent="0.25">
      <c r="A152" s="75" t="s">
        <v>916</v>
      </c>
    </row>
    <row r="153" spans="1:1" ht="17.25" x14ac:dyDescent="0.25">
      <c r="A153" s="76" t="s">
        <v>917</v>
      </c>
    </row>
    <row r="154" spans="1:1" ht="17.25" x14ac:dyDescent="0.25">
      <c r="A154" s="76" t="s">
        <v>918</v>
      </c>
    </row>
    <row r="155" spans="1:1" ht="17.25" x14ac:dyDescent="0.25">
      <c r="A155" s="76" t="s">
        <v>919</v>
      </c>
    </row>
    <row r="156" spans="1:1" ht="17.25" x14ac:dyDescent="0.25">
      <c r="A156" s="76" t="s">
        <v>920</v>
      </c>
    </row>
    <row r="157" spans="1:1" ht="34.5" x14ac:dyDescent="0.25">
      <c r="A157" s="76" t="s">
        <v>921</v>
      </c>
    </row>
    <row r="158" spans="1:1" ht="34.5" x14ac:dyDescent="0.25">
      <c r="A158" s="76" t="s">
        <v>922</v>
      </c>
    </row>
    <row r="159" spans="1:1" ht="17.25" x14ac:dyDescent="0.25">
      <c r="A159" s="75" t="s">
        <v>923</v>
      </c>
    </row>
    <row r="160" spans="1:1" ht="34.5" x14ac:dyDescent="0.25">
      <c r="A160" s="76" t="s">
        <v>924</v>
      </c>
    </row>
    <row r="161" spans="1:1" ht="34.5" x14ac:dyDescent="0.25">
      <c r="A161" s="76" t="s">
        <v>925</v>
      </c>
    </row>
    <row r="162" spans="1:1" ht="17.25" x14ac:dyDescent="0.25">
      <c r="A162" s="76" t="s">
        <v>926</v>
      </c>
    </row>
    <row r="163" spans="1:1" ht="17.25" x14ac:dyDescent="0.25">
      <c r="A163" s="75" t="s">
        <v>927</v>
      </c>
    </row>
    <row r="164" spans="1:1" ht="34.5" x14ac:dyDescent="0.3">
      <c r="A164" s="77" t="s">
        <v>941</v>
      </c>
    </row>
    <row r="165" spans="1:1" ht="34.5" x14ac:dyDescent="0.25">
      <c r="A165" s="76" t="s">
        <v>928</v>
      </c>
    </row>
    <row r="166" spans="1:1" ht="17.25" x14ac:dyDescent="0.25">
      <c r="A166" s="75" t="s">
        <v>929</v>
      </c>
    </row>
    <row r="167" spans="1:1" ht="17.25" x14ac:dyDescent="0.25">
      <c r="A167" s="76" t="s">
        <v>930</v>
      </c>
    </row>
    <row r="168" spans="1:1" ht="17.25" x14ac:dyDescent="0.25">
      <c r="A168" s="75" t="s">
        <v>931</v>
      </c>
    </row>
    <row r="169" spans="1:1" ht="17.25" x14ac:dyDescent="0.3">
      <c r="A169" s="77" t="s">
        <v>932</v>
      </c>
    </row>
    <row r="170" spans="1:1" ht="17.25" x14ac:dyDescent="0.3">
      <c r="A170" s="77"/>
    </row>
    <row r="171" spans="1:1" ht="17.25" x14ac:dyDescent="0.3">
      <c r="A171" s="77"/>
    </row>
    <row r="172" spans="1:1" ht="17.25" x14ac:dyDescent="0.3">
      <c r="A172" s="77"/>
    </row>
    <row r="173" spans="1:1" ht="17.25" x14ac:dyDescent="0.3">
      <c r="A173" s="77"/>
    </row>
    <row r="174" spans="1:1" ht="17.25" x14ac:dyDescent="0.3">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rgb="FF847A75"/>
  </sheetPr>
  <dimension ref="B1:J43"/>
  <sheetViews>
    <sheetView tabSelected="1" zoomScale="80" zoomScaleNormal="80" workbookViewId="0"/>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41" t="s">
        <v>1532</v>
      </c>
      <c r="E6" s="141"/>
      <c r="F6" s="141"/>
      <c r="G6" s="141"/>
      <c r="H6" s="141"/>
      <c r="I6" s="6"/>
      <c r="J6" s="7"/>
    </row>
    <row r="7" spans="2:10" ht="26.25" x14ac:dyDescent="0.25">
      <c r="B7" s="5"/>
      <c r="C7" s="6"/>
      <c r="D7" s="6"/>
      <c r="E7" s="6"/>
      <c r="F7" s="10" t="s">
        <v>263</v>
      </c>
      <c r="G7" s="6"/>
      <c r="H7" s="6"/>
      <c r="I7" s="6"/>
      <c r="J7" s="7"/>
    </row>
    <row r="8" spans="2:10" ht="26.25" x14ac:dyDescent="0.25">
      <c r="B8" s="5"/>
      <c r="C8" s="6"/>
      <c r="D8" s="6"/>
      <c r="E8" s="6"/>
      <c r="F8" s="10" t="s">
        <v>1534</v>
      </c>
      <c r="G8" s="6"/>
      <c r="H8" s="6"/>
      <c r="I8" s="6"/>
      <c r="J8" s="7"/>
    </row>
    <row r="9" spans="2:10" ht="21" x14ac:dyDescent="0.25">
      <c r="B9" s="5"/>
      <c r="C9" s="6"/>
      <c r="D9" s="6"/>
      <c r="E9" s="6"/>
      <c r="F9" s="11" t="s">
        <v>1578</v>
      </c>
      <c r="G9" s="6"/>
      <c r="H9" s="6"/>
      <c r="I9" s="6"/>
      <c r="J9" s="7"/>
    </row>
    <row r="10" spans="2:10" ht="21" x14ac:dyDescent="0.25">
      <c r="B10" s="5"/>
      <c r="C10" s="6"/>
      <c r="D10" s="6"/>
      <c r="E10" s="6"/>
      <c r="F10" s="11" t="s">
        <v>1579</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44" t="s">
        <v>14</v>
      </c>
      <c r="E24" s="145" t="s">
        <v>15</v>
      </c>
      <c r="F24" s="145"/>
      <c r="G24" s="145"/>
      <c r="H24" s="145"/>
      <c r="I24" s="6"/>
      <c r="J24" s="7"/>
    </row>
    <row r="25" spans="2:10" x14ac:dyDescent="0.25">
      <c r="B25" s="5"/>
      <c r="C25" s="6"/>
      <c r="D25" s="6"/>
      <c r="H25" s="6"/>
      <c r="I25" s="6"/>
      <c r="J25" s="7"/>
    </row>
    <row r="26" spans="2:10" x14ac:dyDescent="0.25">
      <c r="B26" s="5"/>
      <c r="C26" s="6"/>
      <c r="D26" s="144" t="s">
        <v>16</v>
      </c>
      <c r="E26" s="145"/>
      <c r="F26" s="145"/>
      <c r="G26" s="145"/>
      <c r="H26" s="145"/>
      <c r="I26" s="6"/>
      <c r="J26" s="7"/>
    </row>
    <row r="27" spans="2:10" x14ac:dyDescent="0.25">
      <c r="B27" s="5"/>
      <c r="C27" s="6"/>
      <c r="D27" s="14"/>
      <c r="E27" s="14"/>
      <c r="F27" s="14"/>
      <c r="G27" s="14"/>
      <c r="H27" s="14"/>
      <c r="I27" s="6"/>
      <c r="J27" s="7"/>
    </row>
    <row r="28" spans="2:10" x14ac:dyDescent="0.25">
      <c r="B28" s="5"/>
      <c r="C28" s="6"/>
      <c r="D28" s="144" t="s">
        <v>17</v>
      </c>
      <c r="E28" s="145" t="s">
        <v>15</v>
      </c>
      <c r="F28" s="145"/>
      <c r="G28" s="145"/>
      <c r="H28" s="145"/>
      <c r="I28" s="6"/>
      <c r="J28" s="7"/>
    </row>
    <row r="29" spans="2:10" x14ac:dyDescent="0.25">
      <c r="B29" s="5"/>
      <c r="C29" s="6"/>
      <c r="D29" s="14"/>
      <c r="E29" s="14"/>
      <c r="F29" s="14"/>
      <c r="G29" s="14"/>
      <c r="H29" s="14"/>
      <c r="I29" s="6"/>
      <c r="J29" s="7"/>
    </row>
    <row r="30" spans="2:10" x14ac:dyDescent="0.25">
      <c r="B30" s="5"/>
      <c r="C30" s="6"/>
      <c r="D30" s="144" t="s">
        <v>18</v>
      </c>
      <c r="E30" s="145" t="s">
        <v>15</v>
      </c>
      <c r="F30" s="145"/>
      <c r="G30" s="145"/>
      <c r="H30" s="145"/>
      <c r="I30" s="6"/>
      <c r="J30" s="7"/>
    </row>
    <row r="31" spans="2:10" x14ac:dyDescent="0.25">
      <c r="B31" s="5"/>
      <c r="C31" s="6"/>
      <c r="D31" s="14"/>
      <c r="E31" s="14"/>
      <c r="F31" s="14"/>
      <c r="G31" s="14"/>
      <c r="H31" s="14"/>
      <c r="I31" s="6"/>
      <c r="J31" s="7"/>
    </row>
    <row r="32" spans="2:10" x14ac:dyDescent="0.25">
      <c r="B32" s="5"/>
      <c r="C32" s="6"/>
      <c r="D32" s="144" t="s">
        <v>19</v>
      </c>
      <c r="E32" s="145" t="s">
        <v>15</v>
      </c>
      <c r="F32" s="145"/>
      <c r="G32" s="145"/>
      <c r="H32" s="145"/>
      <c r="I32" s="6"/>
      <c r="J32" s="7"/>
    </row>
    <row r="33" spans="2:10" x14ac:dyDescent="0.25">
      <c r="B33" s="5"/>
      <c r="C33" s="6"/>
      <c r="I33" s="6"/>
      <c r="J33" s="7"/>
    </row>
    <row r="34" spans="2:10" x14ac:dyDescent="0.25">
      <c r="B34" s="5"/>
      <c r="C34" s="6"/>
      <c r="D34" s="144" t="s">
        <v>20</v>
      </c>
      <c r="E34" s="145" t="s">
        <v>15</v>
      </c>
      <c r="F34" s="145"/>
      <c r="G34" s="145"/>
      <c r="H34" s="145"/>
      <c r="I34" s="6"/>
      <c r="J34" s="7"/>
    </row>
    <row r="35" spans="2:10" x14ac:dyDescent="0.25">
      <c r="B35" s="5"/>
      <c r="C35" s="6"/>
      <c r="D35" s="6"/>
      <c r="E35" s="6"/>
      <c r="F35" s="6"/>
      <c r="G35" s="6"/>
      <c r="H35" s="6"/>
      <c r="I35" s="6"/>
      <c r="J35" s="7"/>
    </row>
    <row r="36" spans="2:10" x14ac:dyDescent="0.25">
      <c r="B36" s="5"/>
      <c r="C36" s="6"/>
      <c r="D36" s="142" t="s">
        <v>21</v>
      </c>
      <c r="E36" s="143"/>
      <c r="F36" s="143"/>
      <c r="G36" s="143"/>
      <c r="H36" s="143"/>
      <c r="I36" s="6"/>
      <c r="J36" s="7"/>
    </row>
    <row r="37" spans="2:10" x14ac:dyDescent="0.25">
      <c r="B37" s="5"/>
      <c r="C37" s="6"/>
      <c r="D37" s="6"/>
      <c r="E37" s="6"/>
      <c r="F37" s="13"/>
      <c r="G37" s="6"/>
      <c r="H37" s="6"/>
      <c r="I37" s="6"/>
      <c r="J37" s="7"/>
    </row>
    <row r="38" spans="2:10" x14ac:dyDescent="0.25">
      <c r="B38" s="5"/>
      <c r="C38" s="6"/>
      <c r="D38" s="142" t="s">
        <v>951</v>
      </c>
      <c r="E38" s="143"/>
      <c r="F38" s="143"/>
      <c r="G38" s="143"/>
      <c r="H38" s="143"/>
      <c r="I38" s="6"/>
      <c r="J38" s="7"/>
    </row>
    <row r="39" spans="2:10" x14ac:dyDescent="0.25">
      <c r="B39" s="5"/>
      <c r="C39" s="6"/>
      <c r="I39" s="6"/>
      <c r="J39" s="7"/>
    </row>
    <row r="40" spans="2:10" x14ac:dyDescent="0.25">
      <c r="B40" s="5"/>
      <c r="C40" s="6"/>
      <c r="D40" s="142" t="s">
        <v>1495</v>
      </c>
      <c r="E40" s="143" t="s">
        <v>15</v>
      </c>
      <c r="F40" s="143"/>
      <c r="G40" s="143"/>
      <c r="H40" s="143"/>
      <c r="I40" s="6"/>
      <c r="J40" s="7"/>
    </row>
    <row r="41" spans="2:10" x14ac:dyDescent="0.25">
      <c r="B41" s="5"/>
      <c r="C41" s="6"/>
      <c r="D41" s="6"/>
      <c r="E41" s="14"/>
      <c r="F41" s="14"/>
      <c r="G41" s="14"/>
      <c r="H41" s="14"/>
      <c r="I41" s="6"/>
      <c r="J41" s="7"/>
    </row>
    <row r="42" spans="2:10" x14ac:dyDescent="0.25">
      <c r="B42" s="5"/>
      <c r="C42" s="6"/>
      <c r="D42" s="142" t="s">
        <v>1496</v>
      </c>
      <c r="E42" s="143"/>
      <c r="F42" s="143"/>
      <c r="G42" s="143"/>
      <c r="H42" s="143"/>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tabColor rgb="FFE36E00"/>
  </sheetPr>
  <dimension ref="A1:N413"/>
  <sheetViews>
    <sheetView zoomScale="73" zoomScaleNormal="75" workbookViewId="0"/>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1"/>
  </cols>
  <sheetData>
    <row r="1" spans="1:13" ht="31.5" x14ac:dyDescent="0.25">
      <c r="A1" s="19" t="s">
        <v>952</v>
      </c>
      <c r="B1" s="19"/>
      <c r="C1" s="20"/>
      <c r="D1" s="20"/>
      <c r="E1" s="20"/>
      <c r="F1" s="130" t="s">
        <v>1533</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982</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1399</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C14" s="22" t="s">
        <v>263</v>
      </c>
      <c r="E14" s="28"/>
      <c r="F14" s="28"/>
      <c r="H14" s="20"/>
      <c r="L14" s="20"/>
      <c r="M14" s="20"/>
    </row>
    <row r="15" spans="1:13" x14ac:dyDescent="0.25">
      <c r="A15" s="22" t="s">
        <v>33</v>
      </c>
      <c r="B15" s="36" t="s">
        <v>34</v>
      </c>
      <c r="C15" s="22" t="s">
        <v>1534</v>
      </c>
      <c r="E15" s="28"/>
      <c r="F15" s="28"/>
      <c r="H15" s="20"/>
      <c r="L15" s="20"/>
      <c r="M15" s="20"/>
    </row>
    <row r="16" spans="1:13" x14ac:dyDescent="0.25">
      <c r="A16" s="22" t="s">
        <v>35</v>
      </c>
      <c r="B16" s="36" t="s">
        <v>1511</v>
      </c>
      <c r="C16" s="22" t="s">
        <v>32</v>
      </c>
      <c r="E16" s="28"/>
      <c r="F16" s="28"/>
      <c r="H16" s="20"/>
      <c r="L16" s="20"/>
      <c r="M16" s="20"/>
    </row>
    <row r="17" spans="1:13" ht="30" x14ac:dyDescent="0.25">
      <c r="A17" s="22" t="s">
        <v>37</v>
      </c>
      <c r="B17" s="36" t="s">
        <v>36</v>
      </c>
      <c r="C17" s="139" t="s">
        <v>1548</v>
      </c>
      <c r="E17" s="28"/>
      <c r="F17" s="28"/>
      <c r="H17" s="20"/>
      <c r="L17" s="20"/>
      <c r="M17" s="20"/>
    </row>
    <row r="18" spans="1:13" outlineLevel="1" x14ac:dyDescent="0.25">
      <c r="A18" s="22" t="s">
        <v>1510</v>
      </c>
      <c r="B18" s="36" t="s">
        <v>38</v>
      </c>
      <c r="C18" s="140">
        <v>45747</v>
      </c>
      <c r="E18" s="28"/>
      <c r="F18" s="28"/>
      <c r="H18" s="20"/>
      <c r="L18" s="20"/>
      <c r="M18" s="20"/>
    </row>
    <row r="19" spans="1:13" outlineLevel="1" x14ac:dyDescent="0.25">
      <c r="A19" s="22" t="s">
        <v>1528</v>
      </c>
      <c r="B19" s="36" t="s">
        <v>1531</v>
      </c>
      <c r="C19" s="22" t="s">
        <v>32</v>
      </c>
      <c r="E19" s="28"/>
      <c r="F19" s="28"/>
      <c r="H19" s="20"/>
      <c r="L19" s="20"/>
      <c r="M19" s="20"/>
    </row>
    <row r="20" spans="1:13" outlineLevel="1" x14ac:dyDescent="0.25">
      <c r="A20" s="22" t="s">
        <v>40</v>
      </c>
      <c r="B20" s="37" t="s">
        <v>39</v>
      </c>
      <c r="E20" s="28"/>
      <c r="F20" s="28"/>
      <c r="H20" s="20"/>
      <c r="L20" s="20"/>
      <c r="M20" s="20"/>
    </row>
    <row r="21" spans="1:13" outlineLevel="1" x14ac:dyDescent="0.25">
      <c r="A21" s="22" t="s">
        <v>42</v>
      </c>
      <c r="B21" s="37" t="s">
        <v>41</v>
      </c>
      <c r="E21" s="28"/>
      <c r="F21" s="28"/>
      <c r="H21" s="20"/>
      <c r="L21" s="20"/>
      <c r="M21" s="20"/>
    </row>
    <row r="22" spans="1:13" outlineLevel="1" x14ac:dyDescent="0.25">
      <c r="A22" s="22" t="s">
        <v>43</v>
      </c>
      <c r="B22" s="37"/>
      <c r="E22" s="28"/>
      <c r="F22" s="28"/>
      <c r="H22" s="20"/>
      <c r="L22" s="20"/>
      <c r="M22" s="20"/>
    </row>
    <row r="23" spans="1:13" outlineLevel="1" x14ac:dyDescent="0.25">
      <c r="A23" s="22" t="s">
        <v>44</v>
      </c>
      <c r="B23" s="37"/>
      <c r="E23" s="28"/>
      <c r="F23" s="28"/>
      <c r="H23" s="20"/>
      <c r="L23" s="20"/>
      <c r="M23" s="20"/>
    </row>
    <row r="24" spans="1:13" outlineLevel="1" x14ac:dyDescent="0.25">
      <c r="A24" s="22" t="s">
        <v>45</v>
      </c>
      <c r="B24" s="37"/>
      <c r="E24" s="28"/>
      <c r="F24" s="28"/>
      <c r="H24" s="20"/>
      <c r="L24" s="20"/>
      <c r="M24" s="20"/>
    </row>
    <row r="25" spans="1:13" outlineLevel="1" x14ac:dyDescent="0.25">
      <c r="A25" s="22" t="s">
        <v>46</v>
      </c>
      <c r="B25" s="37"/>
      <c r="E25" s="28"/>
      <c r="F25" s="28"/>
      <c r="H25" s="20"/>
      <c r="L25" s="20"/>
      <c r="M25" s="20"/>
    </row>
    <row r="26" spans="1:13" ht="18.75" x14ac:dyDescent="0.25">
      <c r="A26" s="34"/>
      <c r="B26" s="33" t="s">
        <v>25</v>
      </c>
      <c r="C26" s="34"/>
      <c r="D26" s="34"/>
      <c r="E26" s="34"/>
      <c r="F26" s="34"/>
      <c r="G26" s="35"/>
      <c r="H26" s="20"/>
      <c r="L26" s="20"/>
      <c r="M26" s="20"/>
    </row>
    <row r="27" spans="1:13" x14ac:dyDescent="0.25">
      <c r="A27" s="22" t="s">
        <v>47</v>
      </c>
      <c r="B27" s="38" t="s">
        <v>1526</v>
      </c>
      <c r="C27" s="22" t="s">
        <v>1549</v>
      </c>
      <c r="D27" s="39"/>
      <c r="E27" s="39"/>
      <c r="F27" s="39"/>
      <c r="H27" s="20"/>
      <c r="L27" s="20"/>
      <c r="M27" s="20"/>
    </row>
    <row r="28" spans="1:13" x14ac:dyDescent="0.25">
      <c r="A28" s="22" t="s">
        <v>48</v>
      </c>
      <c r="B28" s="119" t="s">
        <v>1494</v>
      </c>
      <c r="C28" s="112" t="s">
        <v>1550</v>
      </c>
      <c r="D28" s="39"/>
      <c r="E28" s="39"/>
      <c r="F28" s="39"/>
      <c r="H28" s="20"/>
      <c r="L28" s="20"/>
    </row>
    <row r="29" spans="1:13" x14ac:dyDescent="0.25">
      <c r="A29" s="22" t="s">
        <v>50</v>
      </c>
      <c r="B29" s="38" t="s">
        <v>49</v>
      </c>
      <c r="C29" s="22" t="s">
        <v>1551</v>
      </c>
      <c r="E29" s="39"/>
      <c r="F29" s="39"/>
      <c r="H29" s="20"/>
      <c r="L29" s="20"/>
    </row>
    <row r="30" spans="1:13" ht="30" outlineLevel="1" x14ac:dyDescent="0.25">
      <c r="A30" s="22" t="s">
        <v>53</v>
      </c>
      <c r="B30" s="38" t="s">
        <v>51</v>
      </c>
      <c r="C30" s="22" t="s">
        <v>52</v>
      </c>
      <c r="E30" s="39"/>
      <c r="F30" s="39"/>
      <c r="H30" s="20"/>
      <c r="L30" s="20"/>
    </row>
    <row r="31" spans="1:13" outlineLevel="1" x14ac:dyDescent="0.25">
      <c r="A31" s="22" t="s">
        <v>54</v>
      </c>
      <c r="B31" s="38"/>
      <c r="E31" s="39"/>
      <c r="F31" s="39"/>
      <c r="H31" s="20"/>
      <c r="L31" s="20"/>
      <c r="M31" s="20"/>
    </row>
    <row r="32" spans="1:13" outlineLevel="1" x14ac:dyDescent="0.25">
      <c r="A32" s="22" t="s">
        <v>55</v>
      </c>
      <c r="B32" s="38"/>
      <c r="E32" s="39"/>
      <c r="F32" s="39"/>
      <c r="H32" s="20"/>
      <c r="L32" s="20"/>
      <c r="M32" s="20"/>
    </row>
    <row r="33" spans="1:14" outlineLevel="1" x14ac:dyDescent="0.25">
      <c r="A33" s="22" t="s">
        <v>56</v>
      </c>
      <c r="B33" s="38"/>
      <c r="E33" s="39"/>
      <c r="F33" s="39"/>
      <c r="H33" s="20"/>
      <c r="L33" s="20"/>
      <c r="M33" s="20"/>
    </row>
    <row r="34" spans="1:14" outlineLevel="1" x14ac:dyDescent="0.25">
      <c r="A34" s="22" t="s">
        <v>57</v>
      </c>
      <c r="B34" s="38"/>
      <c r="E34" s="39"/>
      <c r="F34" s="39"/>
      <c r="H34" s="20"/>
      <c r="L34" s="20"/>
      <c r="M34" s="20"/>
    </row>
    <row r="35" spans="1:14" outlineLevel="1" x14ac:dyDescent="0.25">
      <c r="A35" s="22" t="s">
        <v>58</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59</v>
      </c>
      <c r="C37" s="41" t="s">
        <v>60</v>
      </c>
      <c r="D37" s="43"/>
      <c r="E37" s="43"/>
      <c r="F37" s="43"/>
      <c r="G37" s="44"/>
      <c r="H37" s="20"/>
      <c r="L37" s="20"/>
      <c r="M37" s="20"/>
    </row>
    <row r="38" spans="1:14" x14ac:dyDescent="0.25">
      <c r="A38" s="22" t="s">
        <v>3</v>
      </c>
      <c r="B38" s="39" t="s">
        <v>933</v>
      </c>
      <c r="C38" s="93">
        <v>5940.3859615900001</v>
      </c>
      <c r="F38" s="39"/>
      <c r="H38" s="20"/>
      <c r="L38" s="20"/>
      <c r="M38" s="20"/>
    </row>
    <row r="39" spans="1:14" x14ac:dyDescent="0.25">
      <c r="A39" s="22" t="s">
        <v>61</v>
      </c>
      <c r="B39" s="39" t="s">
        <v>62</v>
      </c>
      <c r="C39" s="93">
        <v>4400</v>
      </c>
      <c r="F39" s="39"/>
      <c r="H39" s="20"/>
      <c r="L39" s="20"/>
      <c r="M39" s="20"/>
      <c r="N39" s="51"/>
    </row>
    <row r="40" spans="1:14" outlineLevel="1" x14ac:dyDescent="0.25">
      <c r="A40" s="22" t="s">
        <v>63</v>
      </c>
      <c r="B40" s="45" t="s">
        <v>64</v>
      </c>
      <c r="C40" s="93" t="s">
        <v>760</v>
      </c>
      <c r="F40" s="39"/>
      <c r="H40" s="20"/>
      <c r="L40" s="20"/>
      <c r="M40" s="20"/>
      <c r="N40" s="51"/>
    </row>
    <row r="41" spans="1:14" outlineLevel="1" x14ac:dyDescent="0.25">
      <c r="A41" s="22" t="s">
        <v>66</v>
      </c>
      <c r="B41" s="45" t="s">
        <v>67</v>
      </c>
      <c r="C41" s="93" t="s">
        <v>760</v>
      </c>
      <c r="F41" s="39"/>
      <c r="H41" s="20"/>
      <c r="L41" s="20"/>
      <c r="M41" s="20"/>
      <c r="N41" s="51"/>
    </row>
    <row r="42" spans="1:14" outlineLevel="1" x14ac:dyDescent="0.25">
      <c r="A42" s="22" t="s">
        <v>68</v>
      </c>
      <c r="B42" s="45"/>
      <c r="C42" s="93"/>
      <c r="F42" s="39"/>
      <c r="H42" s="20"/>
      <c r="L42" s="20"/>
      <c r="M42" s="20"/>
      <c r="N42" s="51"/>
    </row>
    <row r="43" spans="1:14" outlineLevel="1" x14ac:dyDescent="0.25">
      <c r="A43" s="20" t="s">
        <v>995</v>
      </c>
      <c r="B43" s="39"/>
      <c r="F43" s="39"/>
      <c r="H43" s="20"/>
      <c r="L43" s="20"/>
      <c r="M43" s="20"/>
      <c r="N43" s="51"/>
    </row>
    <row r="44" spans="1:14" ht="15" customHeight="1" x14ac:dyDescent="0.25">
      <c r="A44" s="41"/>
      <c r="B44" s="41" t="s">
        <v>69</v>
      </c>
      <c r="C44" s="41" t="s">
        <v>1435</v>
      </c>
      <c r="D44" s="41" t="s">
        <v>1477</v>
      </c>
      <c r="E44" s="41"/>
      <c r="F44" s="41" t="s">
        <v>1476</v>
      </c>
      <c r="G44" s="41" t="s">
        <v>70</v>
      </c>
      <c r="I44" s="20"/>
      <c r="J44" s="20"/>
      <c r="K44" s="51"/>
      <c r="L44" s="51"/>
      <c r="M44" s="51"/>
      <c r="N44" s="51"/>
    </row>
    <row r="45" spans="1:14" x14ac:dyDescent="0.25">
      <c r="A45" s="22" t="s">
        <v>7</v>
      </c>
      <c r="B45" s="39" t="s">
        <v>71</v>
      </c>
      <c r="C45" s="92">
        <v>0.03</v>
      </c>
      <c r="D45" s="92">
        <f>IF(OR(C38="[For completion]",C39="[For completion]"),"Please complete G.3.1.1 and G.3.1.2",(C38/C39-1-MAX(C45,F45)))</f>
        <v>0.23908771854318189</v>
      </c>
      <c r="E45" s="92"/>
      <c r="F45" s="92">
        <v>0.111</v>
      </c>
      <c r="G45" s="22" t="s">
        <v>760</v>
      </c>
      <c r="H45" s="20"/>
      <c r="L45" s="20"/>
      <c r="M45" s="20"/>
      <c r="N45" s="51"/>
    </row>
    <row r="46" spans="1:14" outlineLevel="1" x14ac:dyDescent="0.25">
      <c r="C46" s="92"/>
      <c r="D46" s="92"/>
      <c r="E46" s="92"/>
      <c r="F46" s="92"/>
      <c r="G46" s="57"/>
      <c r="H46" s="20"/>
      <c r="L46" s="20"/>
      <c r="M46" s="20"/>
      <c r="N46" s="51"/>
    </row>
    <row r="47" spans="1:14" outlineLevel="1" x14ac:dyDescent="0.25">
      <c r="A47" s="129" t="s">
        <v>1512</v>
      </c>
      <c r="B47" s="129" t="s">
        <v>1513</v>
      </c>
      <c r="C47" s="131">
        <f>IF(OR(C38="[For completion]",C39="[For completion]"),"", C38-C39)</f>
        <v>1540.3859615900001</v>
      </c>
      <c r="D47" s="92"/>
      <c r="E47" s="92"/>
      <c r="F47" s="92"/>
      <c r="G47" s="57"/>
      <c r="H47" s="20"/>
      <c r="L47" s="20"/>
      <c r="M47" s="20"/>
      <c r="N47" s="51"/>
    </row>
    <row r="48" spans="1:14" outlineLevel="1" x14ac:dyDescent="0.25">
      <c r="A48" s="22" t="s">
        <v>72</v>
      </c>
      <c r="C48" s="57"/>
      <c r="D48" s="57"/>
      <c r="E48" s="57"/>
      <c r="F48" s="57"/>
      <c r="G48" s="57"/>
      <c r="H48" s="20"/>
      <c r="L48" s="20"/>
      <c r="M48" s="20"/>
      <c r="N48" s="51"/>
    </row>
    <row r="49" spans="1:14" outlineLevel="1" x14ac:dyDescent="0.25">
      <c r="A49" s="22" t="s">
        <v>74</v>
      </c>
      <c r="B49" s="37" t="s">
        <v>73</v>
      </c>
      <c r="C49" s="57"/>
      <c r="D49" s="57"/>
      <c r="E49" s="57"/>
      <c r="F49" s="57"/>
      <c r="G49" s="57"/>
      <c r="H49" s="20"/>
      <c r="L49" s="20"/>
      <c r="M49" s="20"/>
      <c r="N49" s="51"/>
    </row>
    <row r="50" spans="1:14" outlineLevel="1" x14ac:dyDescent="0.25">
      <c r="A50" s="22" t="s">
        <v>76</v>
      </c>
      <c r="B50" s="37" t="s">
        <v>75</v>
      </c>
      <c r="C50" s="57"/>
      <c r="D50" s="57"/>
      <c r="E50" s="57"/>
      <c r="F50" s="57"/>
      <c r="G50" s="57"/>
      <c r="H50" s="20"/>
      <c r="L50" s="20"/>
      <c r="M50" s="20"/>
      <c r="N50" s="51"/>
    </row>
    <row r="51" spans="1:14" outlineLevel="1" x14ac:dyDescent="0.25">
      <c r="A51" s="22" t="s">
        <v>77</v>
      </c>
      <c r="B51" s="37"/>
      <c r="C51" s="57"/>
      <c r="D51" s="57"/>
      <c r="E51" s="57"/>
      <c r="F51" s="57"/>
      <c r="G51" s="57"/>
      <c r="H51" s="20"/>
      <c r="L51" s="20"/>
      <c r="M51" s="20"/>
      <c r="N51" s="51"/>
    </row>
    <row r="52" spans="1:14" ht="15" customHeight="1" x14ac:dyDescent="0.25">
      <c r="A52" s="41"/>
      <c r="B52" s="42" t="s">
        <v>78</v>
      </c>
      <c r="C52" s="41" t="s">
        <v>60</v>
      </c>
      <c r="D52" s="41"/>
      <c r="E52" s="43"/>
      <c r="F52" s="44" t="s">
        <v>79</v>
      </c>
      <c r="G52" s="44"/>
      <c r="H52" s="20"/>
      <c r="L52" s="20"/>
      <c r="M52" s="20"/>
      <c r="N52" s="51"/>
    </row>
    <row r="53" spans="1:14" x14ac:dyDescent="0.25">
      <c r="A53" s="22" t="s">
        <v>80</v>
      </c>
      <c r="B53" s="39" t="s">
        <v>81</v>
      </c>
      <c r="C53" s="93">
        <v>5940.3859615900001</v>
      </c>
      <c r="E53" s="46"/>
      <c r="F53" s="99">
        <f>IF($C$58=0,"",IF(C53="[for completion]","",C53/$C$58))</f>
        <v>0.96607350164091721</v>
      </c>
      <c r="G53" s="47"/>
      <c r="H53" s="20"/>
      <c r="L53" s="20"/>
      <c r="M53" s="20"/>
      <c r="N53" s="51"/>
    </row>
    <row r="54" spans="1:14" x14ac:dyDescent="0.25">
      <c r="A54" s="22" t="s">
        <v>82</v>
      </c>
      <c r="B54" s="39" t="s">
        <v>83</v>
      </c>
      <c r="C54" s="93">
        <v>0</v>
      </c>
      <c r="E54" s="46"/>
      <c r="F54" s="99">
        <f>IF($C$58=0,"",IF(C54="[for completion]","",C54/$C$58))</f>
        <v>0</v>
      </c>
      <c r="G54" s="47"/>
      <c r="H54" s="20"/>
      <c r="L54" s="20"/>
      <c r="M54" s="20"/>
      <c r="N54" s="51"/>
    </row>
    <row r="55" spans="1:14" x14ac:dyDescent="0.25">
      <c r="A55" s="22" t="s">
        <v>84</v>
      </c>
      <c r="B55" s="39" t="s">
        <v>85</v>
      </c>
      <c r="C55" s="93">
        <v>0</v>
      </c>
      <c r="E55" s="46"/>
      <c r="F55" s="99">
        <f>IF($C$58=0,"",IF(C55="[for completion]","",C55/$C$58))</f>
        <v>0</v>
      </c>
      <c r="G55" s="47"/>
      <c r="H55" s="20"/>
      <c r="L55" s="20"/>
      <c r="M55" s="20"/>
      <c r="N55" s="51"/>
    </row>
    <row r="56" spans="1:14" x14ac:dyDescent="0.25">
      <c r="A56" s="22" t="s">
        <v>86</v>
      </c>
      <c r="B56" s="39" t="s">
        <v>87</v>
      </c>
      <c r="C56" s="93">
        <v>208.61403841000001</v>
      </c>
      <c r="E56" s="46"/>
      <c r="F56" s="99">
        <f>IF($C$58=0,"",IF(C56="[for completion]","",C56/$C$58))</f>
        <v>3.3926498359082777E-2</v>
      </c>
      <c r="G56" s="47"/>
      <c r="H56" s="20"/>
      <c r="L56" s="20"/>
      <c r="M56" s="20"/>
      <c r="N56" s="51"/>
    </row>
    <row r="57" spans="1:14" x14ac:dyDescent="0.25">
      <c r="A57" s="22" t="s">
        <v>88</v>
      </c>
      <c r="B57" s="22" t="s">
        <v>89</v>
      </c>
      <c r="C57" s="93">
        <v>0</v>
      </c>
      <c r="E57" s="46"/>
      <c r="F57" s="99">
        <f>IF($C$58=0,"",IF(C57="[for completion]","",C57/$C$58))</f>
        <v>0</v>
      </c>
      <c r="G57" s="47"/>
      <c r="H57" s="20"/>
      <c r="L57" s="20"/>
      <c r="M57" s="20"/>
      <c r="N57" s="51"/>
    </row>
    <row r="58" spans="1:14" x14ac:dyDescent="0.25">
      <c r="A58" s="22" t="s">
        <v>90</v>
      </c>
      <c r="B58" s="48" t="s">
        <v>91</v>
      </c>
      <c r="C58" s="95">
        <f>SUM(C53:C57)</f>
        <v>6149</v>
      </c>
      <c r="D58" s="46"/>
      <c r="E58" s="46"/>
      <c r="F58" s="100">
        <f>SUM(F53:F57)</f>
        <v>1</v>
      </c>
      <c r="G58" s="47"/>
      <c r="H58" s="20"/>
      <c r="L58" s="20"/>
      <c r="M58" s="20"/>
      <c r="N58" s="51"/>
    </row>
    <row r="59" spans="1:14" outlineLevel="1" x14ac:dyDescent="0.25">
      <c r="A59" s="22" t="s">
        <v>92</v>
      </c>
      <c r="B59" s="50" t="s">
        <v>93</v>
      </c>
      <c r="C59" s="93"/>
      <c r="E59" s="46"/>
      <c r="F59" s="99">
        <f t="shared" ref="F59:F64" si="0">IF($C$58=0,"",IF(C59="[for completion]","",C59/$C$58))</f>
        <v>0</v>
      </c>
      <c r="G59" s="47"/>
      <c r="H59" s="20"/>
      <c r="L59" s="20"/>
      <c r="M59" s="20"/>
      <c r="N59" s="51"/>
    </row>
    <row r="60" spans="1:14" outlineLevel="1" x14ac:dyDescent="0.25">
      <c r="A60" s="22" t="s">
        <v>94</v>
      </c>
      <c r="B60" s="50" t="s">
        <v>93</v>
      </c>
      <c r="C60" s="93"/>
      <c r="E60" s="46"/>
      <c r="F60" s="99">
        <f t="shared" si="0"/>
        <v>0</v>
      </c>
      <c r="G60" s="47"/>
      <c r="H60" s="20"/>
      <c r="L60" s="20"/>
      <c r="M60" s="20"/>
      <c r="N60" s="51"/>
    </row>
    <row r="61" spans="1:14" outlineLevel="1" x14ac:dyDescent="0.25">
      <c r="A61" s="22" t="s">
        <v>95</v>
      </c>
      <c r="B61" s="50" t="s">
        <v>93</v>
      </c>
      <c r="C61" s="93"/>
      <c r="E61" s="46"/>
      <c r="F61" s="99">
        <f t="shared" si="0"/>
        <v>0</v>
      </c>
      <c r="G61" s="47"/>
      <c r="H61" s="20"/>
      <c r="L61" s="20"/>
      <c r="M61" s="20"/>
      <c r="N61" s="51"/>
    </row>
    <row r="62" spans="1:14" outlineLevel="1" x14ac:dyDescent="0.25">
      <c r="A62" s="22" t="s">
        <v>96</v>
      </c>
      <c r="B62" s="50" t="s">
        <v>93</v>
      </c>
      <c r="C62" s="93"/>
      <c r="E62" s="46"/>
      <c r="F62" s="99">
        <f t="shared" si="0"/>
        <v>0</v>
      </c>
      <c r="G62" s="47"/>
      <c r="H62" s="20"/>
      <c r="L62" s="20"/>
      <c r="M62" s="20"/>
      <c r="N62" s="51"/>
    </row>
    <row r="63" spans="1:14" outlineLevel="1" x14ac:dyDescent="0.25">
      <c r="A63" s="22" t="s">
        <v>97</v>
      </c>
      <c r="B63" s="50" t="s">
        <v>93</v>
      </c>
      <c r="C63" s="93"/>
      <c r="E63" s="46"/>
      <c r="F63" s="99">
        <f t="shared" si="0"/>
        <v>0</v>
      </c>
      <c r="G63" s="47"/>
      <c r="H63" s="20"/>
      <c r="L63" s="20"/>
      <c r="M63" s="20"/>
      <c r="N63" s="51"/>
    </row>
    <row r="64" spans="1:14" outlineLevel="1" x14ac:dyDescent="0.25">
      <c r="A64" s="22" t="s">
        <v>98</v>
      </c>
      <c r="B64" s="50" t="s">
        <v>93</v>
      </c>
      <c r="C64" s="96"/>
      <c r="D64" s="51"/>
      <c r="E64" s="51"/>
      <c r="F64" s="99">
        <f t="shared" si="0"/>
        <v>0</v>
      </c>
      <c r="G64" s="49"/>
      <c r="H64" s="20"/>
      <c r="L64" s="20"/>
      <c r="M64" s="20"/>
      <c r="N64" s="51"/>
    </row>
    <row r="65" spans="1:14" ht="15" customHeight="1" x14ac:dyDescent="0.25">
      <c r="A65" s="41"/>
      <c r="B65" s="42" t="s">
        <v>99</v>
      </c>
      <c r="C65" s="81" t="s">
        <v>944</v>
      </c>
      <c r="D65" s="81" t="s">
        <v>945</v>
      </c>
      <c r="E65" s="43"/>
      <c r="F65" s="44" t="s">
        <v>100</v>
      </c>
      <c r="G65" s="44" t="s">
        <v>101</v>
      </c>
      <c r="H65" s="20"/>
      <c r="L65" s="20"/>
      <c r="M65" s="20"/>
      <c r="N65" s="51"/>
    </row>
    <row r="66" spans="1:14" x14ac:dyDescent="0.25">
      <c r="A66" s="22" t="s">
        <v>102</v>
      </c>
      <c r="B66" s="39" t="s">
        <v>949</v>
      </c>
      <c r="C66" s="97">
        <v>24.91869585330177</v>
      </c>
      <c r="D66" s="97" t="s">
        <v>763</v>
      </c>
      <c r="E66" s="36"/>
      <c r="F66" s="52"/>
      <c r="G66" s="53"/>
      <c r="H66" s="20"/>
      <c r="L66" s="20"/>
      <c r="M66" s="20"/>
      <c r="N66" s="51"/>
    </row>
    <row r="67" spans="1:14" x14ac:dyDescent="0.25">
      <c r="B67" s="39"/>
      <c r="E67" s="36"/>
      <c r="F67" s="52"/>
      <c r="G67" s="53"/>
      <c r="H67" s="20"/>
      <c r="L67" s="20"/>
      <c r="M67" s="20"/>
      <c r="N67" s="51"/>
    </row>
    <row r="68" spans="1:14" x14ac:dyDescent="0.25">
      <c r="B68" s="39" t="s">
        <v>938</v>
      </c>
      <c r="C68" s="36"/>
      <c r="D68" s="36"/>
      <c r="E68" s="36"/>
      <c r="F68" s="53"/>
      <c r="G68" s="53"/>
      <c r="H68" s="20"/>
      <c r="L68" s="20"/>
      <c r="M68" s="20"/>
      <c r="N68" s="51"/>
    </row>
    <row r="69" spans="1:14" x14ac:dyDescent="0.25">
      <c r="B69" s="39" t="s">
        <v>104</v>
      </c>
      <c r="E69" s="36"/>
      <c r="F69" s="53"/>
      <c r="G69" s="53"/>
      <c r="H69" s="20"/>
      <c r="L69" s="20"/>
      <c r="M69" s="20"/>
      <c r="N69" s="51"/>
    </row>
    <row r="70" spans="1:14" x14ac:dyDescent="0.25">
      <c r="A70" s="22" t="s">
        <v>105</v>
      </c>
      <c r="B70" s="18" t="s">
        <v>972</v>
      </c>
      <c r="C70" s="93">
        <v>8.9714870000000002E-2</v>
      </c>
      <c r="D70" s="93" t="s">
        <v>763</v>
      </c>
      <c r="E70" s="18"/>
      <c r="F70" s="99">
        <f t="shared" ref="F70:F76" si="1">IF($C$77=0,"",IF(C70="[for completion]","",C70/$C$77))</f>
        <v>1.5102532155332735E-5</v>
      </c>
      <c r="G70" s="99" t="str">
        <f>IF($D$77=0,"",IF(D70="[Mark as ND1 if not relevant]","",D70/$D$77))</f>
        <v/>
      </c>
      <c r="H70" s="20"/>
      <c r="L70" s="20"/>
      <c r="M70" s="20"/>
      <c r="N70" s="51"/>
    </row>
    <row r="71" spans="1:14" x14ac:dyDescent="0.25">
      <c r="A71" s="22" t="s">
        <v>106</v>
      </c>
      <c r="B71" s="18" t="s">
        <v>973</v>
      </c>
      <c r="C71" s="93">
        <v>0.26835936999999999</v>
      </c>
      <c r="D71" s="93" t="s">
        <v>763</v>
      </c>
      <c r="E71" s="18"/>
      <c r="F71" s="99">
        <f t="shared" si="1"/>
        <v>4.51754097688581E-5</v>
      </c>
      <c r="G71" s="99" t="str">
        <f t="shared" ref="G71:G76" si="2">IF($D$77=0,"",IF(D71="[Mark as ND1 if not relevant]","",D71/$D$77))</f>
        <v/>
      </c>
      <c r="H71" s="20"/>
      <c r="L71" s="20"/>
      <c r="M71" s="20"/>
      <c r="N71" s="51"/>
    </row>
    <row r="72" spans="1:14" x14ac:dyDescent="0.25">
      <c r="A72" s="22" t="s">
        <v>107</v>
      </c>
      <c r="B72" s="18" t="s">
        <v>974</v>
      </c>
      <c r="C72" s="93">
        <v>0.89704734000000008</v>
      </c>
      <c r="D72" s="93" t="s">
        <v>763</v>
      </c>
      <c r="E72" s="18"/>
      <c r="F72" s="99">
        <f t="shared" si="1"/>
        <v>1.5100825868895196E-4</v>
      </c>
      <c r="G72" s="99" t="str">
        <f t="shared" si="2"/>
        <v/>
      </c>
      <c r="H72" s="20"/>
      <c r="L72" s="20"/>
      <c r="M72" s="20"/>
      <c r="N72" s="51"/>
    </row>
    <row r="73" spans="1:14" x14ac:dyDescent="0.25">
      <c r="A73" s="22" t="s">
        <v>108</v>
      </c>
      <c r="B73" s="18" t="s">
        <v>975</v>
      </c>
      <c r="C73" s="93">
        <v>1.0020336099999998</v>
      </c>
      <c r="D73" s="93" t="s">
        <v>763</v>
      </c>
      <c r="E73" s="18"/>
      <c r="F73" s="99">
        <f t="shared" si="1"/>
        <v>1.6868156656470813E-4</v>
      </c>
      <c r="G73" s="99" t="str">
        <f t="shared" si="2"/>
        <v/>
      </c>
      <c r="H73" s="20"/>
      <c r="L73" s="20"/>
      <c r="M73" s="20"/>
      <c r="N73" s="51"/>
    </row>
    <row r="74" spans="1:14" x14ac:dyDescent="0.25">
      <c r="A74" s="22" t="s">
        <v>109</v>
      </c>
      <c r="B74" s="18" t="s">
        <v>976</v>
      </c>
      <c r="C74" s="93">
        <v>1.7190105200000001</v>
      </c>
      <c r="D74" s="93" t="s">
        <v>763</v>
      </c>
      <c r="E74" s="18"/>
      <c r="F74" s="99">
        <f t="shared" si="1"/>
        <v>2.8937690768158326E-4</v>
      </c>
      <c r="G74" s="99" t="str">
        <f t="shared" si="2"/>
        <v/>
      </c>
      <c r="H74" s="20"/>
      <c r="L74" s="20"/>
      <c r="M74" s="20"/>
      <c r="N74" s="51"/>
    </row>
    <row r="75" spans="1:14" x14ac:dyDescent="0.25">
      <c r="A75" s="22" t="s">
        <v>110</v>
      </c>
      <c r="B75" s="18" t="s">
        <v>977</v>
      </c>
      <c r="C75" s="93">
        <v>41.326306880000018</v>
      </c>
      <c r="D75" s="93" t="s">
        <v>763</v>
      </c>
      <c r="E75" s="18"/>
      <c r="F75" s="99">
        <f t="shared" si="1"/>
        <v>6.956838688127717E-3</v>
      </c>
      <c r="G75" s="99" t="str">
        <f t="shared" si="2"/>
        <v/>
      </c>
      <c r="H75" s="20"/>
      <c r="L75" s="20"/>
      <c r="M75" s="20"/>
      <c r="N75" s="51"/>
    </row>
    <row r="76" spans="1:14" x14ac:dyDescent="0.25">
      <c r="A76" s="22" t="s">
        <v>111</v>
      </c>
      <c r="B76" s="18" t="s">
        <v>978</v>
      </c>
      <c r="C76" s="93">
        <v>5895.0834889999905</v>
      </c>
      <c r="D76" s="93" t="s">
        <v>763</v>
      </c>
      <c r="E76" s="18"/>
      <c r="F76" s="99">
        <f t="shared" si="1"/>
        <v>0.99237381663701274</v>
      </c>
      <c r="G76" s="99" t="str">
        <f t="shared" si="2"/>
        <v/>
      </c>
      <c r="H76" s="20"/>
      <c r="L76" s="20"/>
      <c r="M76" s="20"/>
      <c r="N76" s="51"/>
    </row>
    <row r="77" spans="1:14" x14ac:dyDescent="0.25">
      <c r="A77" s="22" t="s">
        <v>112</v>
      </c>
      <c r="B77" s="54" t="s">
        <v>91</v>
      </c>
      <c r="C77" s="95">
        <f>SUM(C70:C76)</f>
        <v>5940.385961589991</v>
      </c>
      <c r="D77" s="95">
        <f>SUM(D70:D76)</f>
        <v>0</v>
      </c>
      <c r="E77" s="39"/>
      <c r="F77" s="100">
        <f>SUM(F70:F76)</f>
        <v>0.99999999999999989</v>
      </c>
      <c r="G77" s="100">
        <f>SUM(G70:G76)</f>
        <v>0</v>
      </c>
      <c r="H77" s="20"/>
      <c r="L77" s="20"/>
      <c r="M77" s="20"/>
      <c r="N77" s="51"/>
    </row>
    <row r="78" spans="1:14" outlineLevel="1" x14ac:dyDescent="0.25">
      <c r="A78" s="22" t="s">
        <v>113</v>
      </c>
      <c r="B78" s="55" t="s">
        <v>114</v>
      </c>
      <c r="C78" s="95"/>
      <c r="D78" s="95"/>
      <c r="E78" s="39"/>
      <c r="F78" s="99">
        <f>IF($C$77=0,"",IF(C78="[for completion]","",C78/$C$77))</f>
        <v>0</v>
      </c>
      <c r="G78" s="99" t="str">
        <f t="shared" ref="G78:G87" si="3">IF($D$77=0,"",IF(D78="[for completion]","",D78/$D$77))</f>
        <v/>
      </c>
      <c r="H78" s="20"/>
      <c r="L78" s="20"/>
      <c r="M78" s="20"/>
      <c r="N78" s="51"/>
    </row>
    <row r="79" spans="1:14" outlineLevel="1" x14ac:dyDescent="0.25">
      <c r="A79" s="22" t="s">
        <v>115</v>
      </c>
      <c r="B79" s="55" t="s">
        <v>116</v>
      </c>
      <c r="C79" s="95"/>
      <c r="D79" s="95"/>
      <c r="E79" s="39"/>
      <c r="F79" s="99">
        <f t="shared" ref="F79:F87" si="4">IF($C$77=0,"",IF(C79="[for completion]","",C79/$C$77))</f>
        <v>0</v>
      </c>
      <c r="G79" s="99" t="str">
        <f t="shared" si="3"/>
        <v/>
      </c>
      <c r="H79" s="20"/>
      <c r="L79" s="20"/>
      <c r="M79" s="20"/>
      <c r="N79" s="51"/>
    </row>
    <row r="80" spans="1:14" outlineLevel="1" x14ac:dyDescent="0.25">
      <c r="A80" s="22" t="s">
        <v>117</v>
      </c>
      <c r="B80" s="55" t="s">
        <v>118</v>
      </c>
      <c r="C80" s="95"/>
      <c r="D80" s="95"/>
      <c r="E80" s="39"/>
      <c r="F80" s="99">
        <f t="shared" si="4"/>
        <v>0</v>
      </c>
      <c r="G80" s="99" t="str">
        <f t="shared" si="3"/>
        <v/>
      </c>
      <c r="H80" s="20"/>
      <c r="L80" s="20"/>
      <c r="M80" s="20"/>
      <c r="N80" s="51"/>
    </row>
    <row r="81" spans="1:14" outlineLevel="1" x14ac:dyDescent="0.25">
      <c r="A81" s="22" t="s">
        <v>119</v>
      </c>
      <c r="B81" s="55" t="s">
        <v>120</v>
      </c>
      <c r="C81" s="95"/>
      <c r="D81" s="95"/>
      <c r="E81" s="39"/>
      <c r="F81" s="99">
        <f t="shared" si="4"/>
        <v>0</v>
      </c>
      <c r="G81" s="99" t="str">
        <f t="shared" si="3"/>
        <v/>
      </c>
      <c r="H81" s="20"/>
      <c r="L81" s="20"/>
      <c r="M81" s="20"/>
      <c r="N81" s="51"/>
    </row>
    <row r="82" spans="1:14" outlineLevel="1" x14ac:dyDescent="0.25">
      <c r="A82" s="22" t="s">
        <v>121</v>
      </c>
      <c r="B82" s="55" t="s">
        <v>122</v>
      </c>
      <c r="C82" s="95"/>
      <c r="D82" s="95"/>
      <c r="E82" s="39"/>
      <c r="F82" s="99">
        <f t="shared" si="4"/>
        <v>0</v>
      </c>
      <c r="G82" s="99" t="str">
        <f t="shared" si="3"/>
        <v/>
      </c>
      <c r="H82" s="20"/>
      <c r="L82" s="20"/>
      <c r="M82" s="20"/>
      <c r="N82" s="51"/>
    </row>
    <row r="83" spans="1:14" outlineLevel="1" x14ac:dyDescent="0.25">
      <c r="A83" s="22" t="s">
        <v>123</v>
      </c>
      <c r="B83" s="55"/>
      <c r="C83" s="46"/>
      <c r="D83" s="46"/>
      <c r="E83" s="39"/>
      <c r="F83" s="47"/>
      <c r="G83" s="47"/>
      <c r="H83" s="20"/>
      <c r="L83" s="20"/>
      <c r="M83" s="20"/>
      <c r="N83" s="51"/>
    </row>
    <row r="84" spans="1:14" outlineLevel="1" x14ac:dyDescent="0.25">
      <c r="A84" s="22" t="s">
        <v>124</v>
      </c>
      <c r="B84" s="55"/>
      <c r="C84" s="46"/>
      <c r="D84" s="46"/>
      <c r="E84" s="39"/>
      <c r="F84" s="47"/>
      <c r="G84" s="47"/>
      <c r="H84" s="20"/>
      <c r="L84" s="20"/>
      <c r="M84" s="20"/>
      <c r="N84" s="51"/>
    </row>
    <row r="85" spans="1:14" outlineLevel="1" x14ac:dyDescent="0.25">
      <c r="A85" s="22" t="s">
        <v>125</v>
      </c>
      <c r="B85" s="55"/>
      <c r="C85" s="46"/>
      <c r="D85" s="46"/>
      <c r="E85" s="39"/>
      <c r="F85" s="47"/>
      <c r="G85" s="47"/>
      <c r="H85" s="20"/>
      <c r="L85" s="20"/>
      <c r="M85" s="20"/>
      <c r="N85" s="51"/>
    </row>
    <row r="86" spans="1:14" outlineLevel="1" x14ac:dyDescent="0.25">
      <c r="A86" s="22" t="s">
        <v>126</v>
      </c>
      <c r="B86" s="54"/>
      <c r="C86" s="46"/>
      <c r="D86" s="46"/>
      <c r="E86" s="39"/>
      <c r="F86" s="47">
        <f t="shared" si="4"/>
        <v>0</v>
      </c>
      <c r="G86" s="47" t="str">
        <f t="shared" si="3"/>
        <v/>
      </c>
      <c r="H86" s="20"/>
      <c r="L86" s="20"/>
      <c r="M86" s="20"/>
      <c r="N86" s="51"/>
    </row>
    <row r="87" spans="1:14" outlineLevel="1" x14ac:dyDescent="0.25">
      <c r="A87" s="22" t="s">
        <v>127</v>
      </c>
      <c r="B87" s="55"/>
      <c r="C87" s="46"/>
      <c r="D87" s="46"/>
      <c r="E87" s="39"/>
      <c r="F87" s="47">
        <f t="shared" si="4"/>
        <v>0</v>
      </c>
      <c r="G87" s="47" t="str">
        <f t="shared" si="3"/>
        <v/>
      </c>
      <c r="H87" s="20"/>
      <c r="L87" s="20"/>
      <c r="M87" s="20"/>
      <c r="N87" s="51"/>
    </row>
    <row r="88" spans="1:14" ht="15" customHeight="1" x14ac:dyDescent="0.25">
      <c r="A88" s="41"/>
      <c r="B88" s="42" t="s">
        <v>128</v>
      </c>
      <c r="C88" s="81" t="s">
        <v>946</v>
      </c>
      <c r="D88" s="81" t="s">
        <v>947</v>
      </c>
      <c r="E88" s="43"/>
      <c r="F88" s="44" t="s">
        <v>129</v>
      </c>
      <c r="G88" s="41" t="s">
        <v>130</v>
      </c>
      <c r="H88" s="20"/>
      <c r="L88" s="20"/>
      <c r="M88" s="20"/>
      <c r="N88" s="51"/>
    </row>
    <row r="89" spans="1:14" x14ac:dyDescent="0.25">
      <c r="A89" s="22" t="s">
        <v>131</v>
      </c>
      <c r="B89" s="39" t="s">
        <v>103</v>
      </c>
      <c r="C89" s="97">
        <v>1.9400996264009966</v>
      </c>
      <c r="D89" s="97">
        <f>+C89+1</f>
        <v>2.9400996264009969</v>
      </c>
      <c r="E89" s="36"/>
      <c r="F89" s="105"/>
      <c r="G89" s="106"/>
      <c r="H89" s="20"/>
      <c r="L89" s="20"/>
      <c r="M89" s="20"/>
      <c r="N89" s="51"/>
    </row>
    <row r="90" spans="1:14" x14ac:dyDescent="0.25">
      <c r="B90" s="39"/>
      <c r="C90" s="97"/>
      <c r="D90" s="97"/>
      <c r="E90" s="36"/>
      <c r="F90" s="105"/>
      <c r="G90" s="106"/>
      <c r="H90" s="20"/>
      <c r="L90" s="20"/>
      <c r="M90" s="20"/>
      <c r="N90" s="51"/>
    </row>
    <row r="91" spans="1:14" x14ac:dyDescent="0.25">
      <c r="B91" s="39" t="s">
        <v>939</v>
      </c>
      <c r="C91" s="104"/>
      <c r="D91" s="104"/>
      <c r="E91" s="36"/>
      <c r="F91" s="106"/>
      <c r="G91" s="106"/>
      <c r="H91" s="20"/>
      <c r="L91" s="20"/>
      <c r="M91" s="20"/>
      <c r="N91" s="51"/>
    </row>
    <row r="92" spans="1:14" x14ac:dyDescent="0.25">
      <c r="A92" s="22" t="s">
        <v>132</v>
      </c>
      <c r="B92" s="39" t="s">
        <v>104</v>
      </c>
      <c r="C92" s="97"/>
      <c r="D92" s="97"/>
      <c r="E92" s="36"/>
      <c r="F92" s="106"/>
      <c r="G92" s="106"/>
      <c r="H92" s="20"/>
      <c r="L92" s="20"/>
      <c r="M92" s="20"/>
      <c r="N92" s="51"/>
    </row>
    <row r="93" spans="1:14" x14ac:dyDescent="0.25">
      <c r="A93" s="22" t="s">
        <v>133</v>
      </c>
      <c r="B93" s="18" t="s">
        <v>972</v>
      </c>
      <c r="C93" s="93">
        <v>2000</v>
      </c>
      <c r="D93" s="93">
        <v>0</v>
      </c>
      <c r="E93" s="18"/>
      <c r="F93" s="99">
        <f>IF($C$100=0,"",IF(C93="[for completion]","",IF(C93="","",C93/$C$100)))</f>
        <v>0.45454545454545453</v>
      </c>
      <c r="G93" s="99">
        <f>IF($D$100=0,"",IF(D93="[Mark as ND1 if not relevant]","",IF(D93="","",D93/$D$100)))</f>
        <v>0</v>
      </c>
      <c r="H93" s="20"/>
      <c r="L93" s="20"/>
      <c r="M93" s="20"/>
      <c r="N93" s="51"/>
    </row>
    <row r="94" spans="1:14" x14ac:dyDescent="0.25">
      <c r="A94" s="22" t="s">
        <v>134</v>
      </c>
      <c r="B94" s="18" t="s">
        <v>973</v>
      </c>
      <c r="C94" s="93">
        <v>1000</v>
      </c>
      <c r="D94" s="93">
        <f t="shared" ref="D94:D99" si="5">+C93</f>
        <v>2000</v>
      </c>
      <c r="E94" s="18"/>
      <c r="F94" s="99">
        <f t="shared" ref="F94:F99" si="6">IF($C$100=0,"",IF(C94="[for completion]","",IF(C94="","",C94/$C$100)))</f>
        <v>0.22727272727272727</v>
      </c>
      <c r="G94" s="99">
        <f t="shared" ref="G94:G99" si="7">IF($D$100=0,"",IF(D94="[Mark as ND1 if not relevant]","",IF(D94="","",D94/$D$100)))</f>
        <v>0.45454545454545453</v>
      </c>
      <c r="H94" s="20"/>
      <c r="L94" s="20"/>
      <c r="M94" s="20"/>
      <c r="N94" s="51"/>
    </row>
    <row r="95" spans="1:14" x14ac:dyDescent="0.25">
      <c r="A95" s="22" t="s">
        <v>135</v>
      </c>
      <c r="B95" s="18" t="s">
        <v>974</v>
      </c>
      <c r="C95" s="93">
        <v>0</v>
      </c>
      <c r="D95" s="93">
        <f t="shared" si="5"/>
        <v>1000</v>
      </c>
      <c r="E95" s="18"/>
      <c r="F95" s="99">
        <f t="shared" si="6"/>
        <v>0</v>
      </c>
      <c r="G95" s="99">
        <f t="shared" si="7"/>
        <v>0.22727272727272727</v>
      </c>
      <c r="H95" s="20"/>
      <c r="L95" s="20"/>
      <c r="M95" s="20"/>
      <c r="N95" s="51"/>
    </row>
    <row r="96" spans="1:14" x14ac:dyDescent="0.25">
      <c r="A96" s="22" t="s">
        <v>136</v>
      </c>
      <c r="B96" s="18" t="s">
        <v>975</v>
      </c>
      <c r="C96" s="93">
        <v>0</v>
      </c>
      <c r="D96" s="93">
        <f t="shared" si="5"/>
        <v>0</v>
      </c>
      <c r="E96" s="18"/>
      <c r="F96" s="99">
        <f t="shared" si="6"/>
        <v>0</v>
      </c>
      <c r="G96" s="99">
        <f t="shared" si="7"/>
        <v>0</v>
      </c>
      <c r="H96" s="20"/>
      <c r="L96" s="20"/>
      <c r="M96" s="20"/>
      <c r="N96" s="51"/>
    </row>
    <row r="97" spans="1:14" x14ac:dyDescent="0.25">
      <c r="A97" s="22" t="s">
        <v>137</v>
      </c>
      <c r="B97" s="18" t="s">
        <v>976</v>
      </c>
      <c r="C97" s="93">
        <v>1400</v>
      </c>
      <c r="D97" s="93">
        <f t="shared" si="5"/>
        <v>0</v>
      </c>
      <c r="E97" s="18"/>
      <c r="F97" s="99">
        <f t="shared" si="6"/>
        <v>0.31818181818181818</v>
      </c>
      <c r="G97" s="99">
        <f t="shared" si="7"/>
        <v>0</v>
      </c>
      <c r="H97" s="20"/>
      <c r="L97" s="20"/>
      <c r="M97" s="20"/>
    </row>
    <row r="98" spans="1:14" x14ac:dyDescent="0.25">
      <c r="A98" s="22" t="s">
        <v>138</v>
      </c>
      <c r="B98" s="18" t="s">
        <v>977</v>
      </c>
      <c r="C98" s="93">
        <v>0</v>
      </c>
      <c r="D98" s="93">
        <f t="shared" si="5"/>
        <v>1400</v>
      </c>
      <c r="E98" s="18"/>
      <c r="F98" s="99">
        <f t="shared" si="6"/>
        <v>0</v>
      </c>
      <c r="G98" s="99">
        <f t="shared" si="7"/>
        <v>0.31818181818181818</v>
      </c>
      <c r="H98" s="20"/>
      <c r="L98" s="20"/>
      <c r="M98" s="20"/>
    </row>
    <row r="99" spans="1:14" x14ac:dyDescent="0.25">
      <c r="A99" s="22" t="s">
        <v>139</v>
      </c>
      <c r="B99" s="18" t="s">
        <v>978</v>
      </c>
      <c r="C99" s="93">
        <v>0</v>
      </c>
      <c r="D99" s="93">
        <f t="shared" si="5"/>
        <v>0</v>
      </c>
      <c r="E99" s="18"/>
      <c r="F99" s="99">
        <f t="shared" si="6"/>
        <v>0</v>
      </c>
      <c r="G99" s="99">
        <f t="shared" si="7"/>
        <v>0</v>
      </c>
      <c r="H99" s="20"/>
      <c r="L99" s="20"/>
      <c r="M99" s="20"/>
    </row>
    <row r="100" spans="1:14" x14ac:dyDescent="0.25">
      <c r="A100" s="22" t="s">
        <v>140</v>
      </c>
      <c r="B100" s="54" t="s">
        <v>91</v>
      </c>
      <c r="C100" s="95">
        <f>SUM(C93:C99)</f>
        <v>4400</v>
      </c>
      <c r="D100" s="95">
        <f>SUM(D93:D99)</f>
        <v>4400</v>
      </c>
      <c r="E100" s="39"/>
      <c r="F100" s="100">
        <f>SUM(F93:F99)</f>
        <v>1</v>
      </c>
      <c r="G100" s="100">
        <f>SUM(G93:G99)</f>
        <v>1</v>
      </c>
      <c r="H100" s="20"/>
      <c r="L100" s="20"/>
      <c r="M100" s="20"/>
    </row>
    <row r="101" spans="1:14" outlineLevel="1" x14ac:dyDescent="0.25">
      <c r="A101" s="22" t="s">
        <v>141</v>
      </c>
      <c r="B101" s="55" t="s">
        <v>114</v>
      </c>
      <c r="C101" s="95"/>
      <c r="D101" s="95"/>
      <c r="E101" s="39"/>
      <c r="F101" s="99">
        <f>IF($C$100=0,"",IF(C101="[for completion]","",C101/$C$100))</f>
        <v>0</v>
      </c>
      <c r="G101" s="99">
        <f>IF($D$100=0,"",IF(D101="[for completion]","",D101/$D$100))</f>
        <v>0</v>
      </c>
      <c r="H101" s="20"/>
      <c r="L101" s="20"/>
      <c r="M101" s="20"/>
    </row>
    <row r="102" spans="1:14" outlineLevel="1" x14ac:dyDescent="0.25">
      <c r="A102" s="22" t="s">
        <v>142</v>
      </c>
      <c r="B102" s="55" t="s">
        <v>116</v>
      </c>
      <c r="C102" s="95"/>
      <c r="D102" s="95"/>
      <c r="E102" s="39"/>
      <c r="F102" s="99">
        <f>IF($C$100=0,"",IF(C102="[for completion]","",C102/$C$100))</f>
        <v>0</v>
      </c>
      <c r="G102" s="99">
        <f>IF($D$100=0,"",IF(D102="[for completion]","",D102/$D$100))</f>
        <v>0</v>
      </c>
      <c r="H102" s="20"/>
      <c r="L102" s="20"/>
      <c r="M102" s="20"/>
    </row>
    <row r="103" spans="1:14" outlineLevel="1" x14ac:dyDescent="0.25">
      <c r="A103" s="22" t="s">
        <v>143</v>
      </c>
      <c r="B103" s="55" t="s">
        <v>118</v>
      </c>
      <c r="C103" s="95"/>
      <c r="D103" s="95"/>
      <c r="E103" s="39"/>
      <c r="F103" s="99">
        <f>IF($C$100=0,"",IF(C103="[for completion]","",C103/$C$100))</f>
        <v>0</v>
      </c>
      <c r="G103" s="99">
        <f>IF($D$100=0,"",IF(D103="[for completion]","",D103/$D$100))</f>
        <v>0</v>
      </c>
      <c r="H103" s="20"/>
      <c r="L103" s="20"/>
      <c r="M103" s="20"/>
    </row>
    <row r="104" spans="1:14" outlineLevel="1" x14ac:dyDescent="0.25">
      <c r="A104" s="22" t="s">
        <v>144</v>
      </c>
      <c r="B104" s="55" t="s">
        <v>120</v>
      </c>
      <c r="C104" s="95"/>
      <c r="D104" s="95"/>
      <c r="E104" s="39"/>
      <c r="F104" s="99">
        <f>IF($C$100=0,"",IF(C104="[for completion]","",C104/$C$100))</f>
        <v>0</v>
      </c>
      <c r="G104" s="99">
        <f>IF($D$100=0,"",IF(D104="[for completion]","",D104/$D$100))</f>
        <v>0</v>
      </c>
      <c r="H104" s="20"/>
      <c r="L104" s="20"/>
      <c r="M104" s="20"/>
    </row>
    <row r="105" spans="1:14" outlineLevel="1" x14ac:dyDescent="0.25">
      <c r="A105" s="22" t="s">
        <v>145</v>
      </c>
      <c r="B105" s="55" t="s">
        <v>122</v>
      </c>
      <c r="C105" s="95"/>
      <c r="D105" s="95"/>
      <c r="E105" s="39"/>
      <c r="F105" s="99">
        <f>IF($C$100=0,"",IF(C105="[for completion]","",C105/$C$100))</f>
        <v>0</v>
      </c>
      <c r="G105" s="99">
        <f>IF($D$100=0,"",IF(D105="[for completion]","",D105/$D$100))</f>
        <v>0</v>
      </c>
      <c r="H105" s="20"/>
      <c r="L105" s="20"/>
      <c r="M105" s="20"/>
    </row>
    <row r="106" spans="1:14" outlineLevel="1" x14ac:dyDescent="0.25">
      <c r="A106" s="22" t="s">
        <v>146</v>
      </c>
      <c r="B106" s="55"/>
      <c r="C106" s="46"/>
      <c r="D106" s="46"/>
      <c r="E106" s="39"/>
      <c r="F106" s="47"/>
      <c r="G106" s="47"/>
      <c r="H106" s="20"/>
      <c r="L106" s="20"/>
      <c r="M106" s="20"/>
    </row>
    <row r="107" spans="1:14" outlineLevel="1" x14ac:dyDescent="0.25">
      <c r="A107" s="22" t="s">
        <v>147</v>
      </c>
      <c r="B107" s="55"/>
      <c r="C107" s="46"/>
      <c r="D107" s="46"/>
      <c r="E107" s="39"/>
      <c r="F107" s="47"/>
      <c r="G107" s="47"/>
      <c r="H107" s="20"/>
      <c r="L107" s="20"/>
      <c r="M107" s="20"/>
    </row>
    <row r="108" spans="1:14" outlineLevel="1" x14ac:dyDescent="0.25">
      <c r="A108" s="22" t="s">
        <v>148</v>
      </c>
      <c r="B108" s="54"/>
      <c r="C108" s="46"/>
      <c r="D108" s="46"/>
      <c r="E108" s="39"/>
      <c r="F108" s="47"/>
      <c r="G108" s="47"/>
      <c r="H108" s="20"/>
      <c r="L108" s="20"/>
      <c r="M108" s="20"/>
    </row>
    <row r="109" spans="1:14" outlineLevel="1" x14ac:dyDescent="0.25">
      <c r="A109" s="22" t="s">
        <v>149</v>
      </c>
      <c r="B109" s="55"/>
      <c r="C109" s="46"/>
      <c r="D109" s="46"/>
      <c r="E109" s="39"/>
      <c r="F109" s="47"/>
      <c r="G109" s="47"/>
      <c r="H109" s="20"/>
      <c r="L109" s="20"/>
      <c r="M109" s="20"/>
    </row>
    <row r="110" spans="1:14" outlineLevel="1" x14ac:dyDescent="0.25">
      <c r="A110" s="22" t="s">
        <v>150</v>
      </c>
      <c r="B110" s="55"/>
      <c r="C110" s="46"/>
      <c r="D110" s="46"/>
      <c r="E110" s="39"/>
      <c r="F110" s="47"/>
      <c r="G110" s="47"/>
      <c r="H110" s="20"/>
      <c r="L110" s="20"/>
      <c r="M110" s="20"/>
    </row>
    <row r="111" spans="1:14" ht="15" customHeight="1" x14ac:dyDescent="0.25">
      <c r="A111" s="41"/>
      <c r="B111" s="98" t="s">
        <v>994</v>
      </c>
      <c r="C111" s="44" t="s">
        <v>151</v>
      </c>
      <c r="D111" s="44" t="s">
        <v>152</v>
      </c>
      <c r="E111" s="43"/>
      <c r="F111" s="44" t="s">
        <v>153</v>
      </c>
      <c r="G111" s="44" t="s">
        <v>154</v>
      </c>
      <c r="H111" s="20"/>
      <c r="L111" s="20"/>
      <c r="M111" s="20"/>
    </row>
    <row r="112" spans="1:14" s="56" customFormat="1" x14ac:dyDescent="0.25">
      <c r="A112" s="22" t="s">
        <v>155</v>
      </c>
      <c r="B112" s="39" t="s">
        <v>156</v>
      </c>
      <c r="C112" s="93">
        <v>0</v>
      </c>
      <c r="D112" s="93">
        <v>0</v>
      </c>
      <c r="E112" s="47"/>
      <c r="F112" s="99">
        <f t="shared" ref="F112:F116" si="8">IF($C$131=0,"",IF(C112="[for completion]","",IF(C112="","",C112/$C$131)))</f>
        <v>0</v>
      </c>
      <c r="G112" s="99" t="str">
        <f t="shared" ref="G112:G116" si="9">IF($D$131=0,"",IF(D112="[for completion]","",IF(D112="","",D112/$D$131)))</f>
        <v/>
      </c>
      <c r="I112" s="22"/>
      <c r="J112" s="22"/>
      <c r="K112" s="22"/>
      <c r="L112" s="20" t="s">
        <v>981</v>
      </c>
      <c r="M112" s="20"/>
      <c r="N112" s="20"/>
    </row>
    <row r="113" spans="1:14" s="56" customFormat="1" x14ac:dyDescent="0.25">
      <c r="A113" s="22" t="s">
        <v>157</v>
      </c>
      <c r="B113" s="39" t="s">
        <v>982</v>
      </c>
      <c r="C113" s="93">
        <f>+C38</f>
        <v>5940.3859615900001</v>
      </c>
      <c r="D113" s="93" t="s">
        <v>763</v>
      </c>
      <c r="E113" s="47"/>
      <c r="F113" s="99">
        <f t="shared" si="8"/>
        <v>1</v>
      </c>
      <c r="G113" s="99" t="str">
        <f t="shared" si="9"/>
        <v/>
      </c>
      <c r="I113" s="22"/>
      <c r="J113" s="22"/>
      <c r="K113" s="22"/>
      <c r="L113" s="39" t="s">
        <v>982</v>
      </c>
      <c r="M113" s="20"/>
      <c r="N113" s="20"/>
    </row>
    <row r="114" spans="1:14" s="56" customFormat="1" x14ac:dyDescent="0.25">
      <c r="A114" s="22" t="s">
        <v>158</v>
      </c>
      <c r="B114" s="39" t="s">
        <v>165</v>
      </c>
      <c r="C114" s="93">
        <v>0</v>
      </c>
      <c r="D114" s="93">
        <v>0</v>
      </c>
      <c r="E114" s="47"/>
      <c r="F114" s="99">
        <f t="shared" si="8"/>
        <v>0</v>
      </c>
      <c r="G114" s="99" t="str">
        <f t="shared" si="9"/>
        <v/>
      </c>
      <c r="I114" s="22"/>
      <c r="J114" s="22"/>
      <c r="K114" s="22"/>
      <c r="L114" s="39" t="s">
        <v>165</v>
      </c>
      <c r="M114" s="20"/>
      <c r="N114" s="20"/>
    </row>
    <row r="115" spans="1:14" s="56" customFormat="1" x14ac:dyDescent="0.25">
      <c r="A115" s="22" t="s">
        <v>159</v>
      </c>
      <c r="B115" s="39" t="s">
        <v>983</v>
      </c>
      <c r="C115" s="93">
        <v>0</v>
      </c>
      <c r="D115" s="93">
        <v>0</v>
      </c>
      <c r="E115" s="47"/>
      <c r="F115" s="99">
        <f t="shared" si="8"/>
        <v>0</v>
      </c>
      <c r="G115" s="99" t="str">
        <f t="shared" si="9"/>
        <v/>
      </c>
      <c r="I115" s="22"/>
      <c r="J115" s="22"/>
      <c r="K115" s="22"/>
      <c r="L115" s="39" t="s">
        <v>983</v>
      </c>
      <c r="M115" s="20"/>
      <c r="N115" s="20"/>
    </row>
    <row r="116" spans="1:14" s="56" customFormat="1" x14ac:dyDescent="0.25">
      <c r="A116" s="22" t="s">
        <v>161</v>
      </c>
      <c r="B116" s="39" t="s">
        <v>984</v>
      </c>
      <c r="C116" s="93">
        <v>0</v>
      </c>
      <c r="D116" s="93">
        <v>0</v>
      </c>
      <c r="E116" s="47"/>
      <c r="F116" s="99">
        <f t="shared" si="8"/>
        <v>0</v>
      </c>
      <c r="G116" s="99" t="str">
        <f t="shared" si="9"/>
        <v/>
      </c>
      <c r="I116" s="22"/>
      <c r="J116" s="22"/>
      <c r="K116" s="22"/>
      <c r="L116" s="39" t="s">
        <v>984</v>
      </c>
      <c r="M116" s="20"/>
      <c r="N116" s="20"/>
    </row>
    <row r="117" spans="1:14" s="56" customFormat="1" x14ac:dyDescent="0.25">
      <c r="A117" s="22" t="s">
        <v>162</v>
      </c>
      <c r="B117" s="39" t="s">
        <v>167</v>
      </c>
      <c r="C117" s="93">
        <v>0</v>
      </c>
      <c r="D117" s="93">
        <v>0</v>
      </c>
      <c r="E117" s="39"/>
      <c r="F117" s="99">
        <f t="shared" ref="F117:F123" si="10">IF($C$131=0,"",IF(C117="[for completion]","",IF(C117="","",C117/$C$131)))</f>
        <v>0</v>
      </c>
      <c r="G117" s="99" t="str">
        <f t="shared" ref="G117:G123" si="11">IF($D$131=0,"",IF(D117="[for completion]","",IF(D117="","",D117/$D$131)))</f>
        <v/>
      </c>
      <c r="I117" s="22"/>
      <c r="J117" s="22"/>
      <c r="K117" s="22"/>
      <c r="L117" s="39" t="s">
        <v>167</v>
      </c>
      <c r="M117" s="20"/>
      <c r="N117" s="20"/>
    </row>
    <row r="118" spans="1:14" x14ac:dyDescent="0.25">
      <c r="A118" s="22" t="s">
        <v>163</v>
      </c>
      <c r="B118" s="39" t="s">
        <v>169</v>
      </c>
      <c r="C118" s="93">
        <v>0</v>
      </c>
      <c r="D118" s="93">
        <v>0</v>
      </c>
      <c r="E118" s="39"/>
      <c r="F118" s="99">
        <f t="shared" si="10"/>
        <v>0</v>
      </c>
      <c r="G118" s="99" t="str">
        <f t="shared" si="11"/>
        <v/>
      </c>
      <c r="L118" s="39" t="s">
        <v>169</v>
      </c>
      <c r="M118" s="20"/>
    </row>
    <row r="119" spans="1:14" x14ac:dyDescent="0.25">
      <c r="A119" s="22" t="s">
        <v>164</v>
      </c>
      <c r="B119" s="39" t="s">
        <v>985</v>
      </c>
      <c r="C119" s="93">
        <v>0</v>
      </c>
      <c r="D119" s="93">
        <v>0</v>
      </c>
      <c r="E119" s="39"/>
      <c r="F119" s="99">
        <f t="shared" si="10"/>
        <v>0</v>
      </c>
      <c r="G119" s="99" t="str">
        <f t="shared" si="11"/>
        <v/>
      </c>
      <c r="L119" s="39" t="s">
        <v>985</v>
      </c>
      <c r="M119" s="20"/>
    </row>
    <row r="120" spans="1:14" x14ac:dyDescent="0.25">
      <c r="A120" s="22" t="s">
        <v>166</v>
      </c>
      <c r="B120" s="39" t="s">
        <v>171</v>
      </c>
      <c r="C120" s="93">
        <v>0</v>
      </c>
      <c r="D120" s="93">
        <v>0</v>
      </c>
      <c r="E120" s="39"/>
      <c r="F120" s="99">
        <f t="shared" si="10"/>
        <v>0</v>
      </c>
      <c r="G120" s="99" t="str">
        <f t="shared" si="11"/>
        <v/>
      </c>
      <c r="L120" s="39" t="s">
        <v>171</v>
      </c>
      <c r="M120" s="20"/>
    </row>
    <row r="121" spans="1:14" x14ac:dyDescent="0.25">
      <c r="A121" s="22" t="s">
        <v>168</v>
      </c>
      <c r="B121" s="22" t="s">
        <v>1432</v>
      </c>
      <c r="C121" s="93">
        <v>0</v>
      </c>
      <c r="D121" s="93">
        <v>0</v>
      </c>
      <c r="F121" s="99">
        <f t="shared" si="10"/>
        <v>0</v>
      </c>
      <c r="G121" s="99" t="str">
        <f t="shared" si="11"/>
        <v/>
      </c>
      <c r="L121" s="39"/>
      <c r="M121" s="20"/>
    </row>
    <row r="122" spans="1:14" x14ac:dyDescent="0.25">
      <c r="A122" s="22" t="s">
        <v>170</v>
      </c>
      <c r="B122" s="39" t="s">
        <v>991</v>
      </c>
      <c r="C122" s="93">
        <v>0</v>
      </c>
      <c r="D122" s="93">
        <v>0</v>
      </c>
      <c r="E122" s="39"/>
      <c r="F122" s="99">
        <f t="shared" si="10"/>
        <v>0</v>
      </c>
      <c r="G122" s="99" t="str">
        <f t="shared" si="11"/>
        <v/>
      </c>
      <c r="L122" s="39" t="s">
        <v>173</v>
      </c>
      <c r="M122" s="20"/>
    </row>
    <row r="123" spans="1:14" x14ac:dyDescent="0.25">
      <c r="A123" s="22" t="s">
        <v>172</v>
      </c>
      <c r="B123" s="39" t="s">
        <v>173</v>
      </c>
      <c r="C123" s="93">
        <v>0</v>
      </c>
      <c r="D123" s="93">
        <v>0</v>
      </c>
      <c r="E123" s="39"/>
      <c r="F123" s="99">
        <f t="shared" si="10"/>
        <v>0</v>
      </c>
      <c r="G123" s="99" t="str">
        <f t="shared" si="11"/>
        <v/>
      </c>
      <c r="L123" s="39" t="s">
        <v>160</v>
      </c>
      <c r="M123" s="20"/>
    </row>
    <row r="124" spans="1:14" x14ac:dyDescent="0.25">
      <c r="A124" s="22" t="s">
        <v>174</v>
      </c>
      <c r="B124" s="39" t="s">
        <v>160</v>
      </c>
      <c r="C124" s="93">
        <v>0</v>
      </c>
      <c r="D124" s="93">
        <v>0</v>
      </c>
      <c r="E124" s="39"/>
      <c r="F124" s="99">
        <f t="shared" ref="F124:F136" si="12">IF($C$131=0,"",IF(C124="[for completion]","",IF(C124="","",C124/$C$131)))</f>
        <v>0</v>
      </c>
      <c r="G124" s="99" t="str">
        <f t="shared" ref="G124:G136" si="13">IF($D$131=0,"",IF(D124="[for completion]","",IF(D124="","",D124/$D$131)))</f>
        <v/>
      </c>
      <c r="L124" s="18" t="s">
        <v>987</v>
      </c>
      <c r="M124" s="20"/>
    </row>
    <row r="125" spans="1:14" x14ac:dyDescent="0.25">
      <c r="A125" s="22" t="s">
        <v>176</v>
      </c>
      <c r="B125" s="22" t="s">
        <v>1527</v>
      </c>
      <c r="C125" s="93">
        <v>0</v>
      </c>
      <c r="D125" s="93">
        <v>0</v>
      </c>
      <c r="E125" s="39"/>
      <c r="F125" s="99">
        <f t="shared" si="12"/>
        <v>0</v>
      </c>
      <c r="G125" s="99" t="str">
        <f t="shared" si="13"/>
        <v/>
      </c>
      <c r="L125" s="39" t="s">
        <v>175</v>
      </c>
      <c r="M125" s="20"/>
    </row>
    <row r="126" spans="1:14" x14ac:dyDescent="0.25">
      <c r="A126" s="22" t="s">
        <v>178</v>
      </c>
      <c r="B126" s="18" t="s">
        <v>987</v>
      </c>
      <c r="C126" s="93">
        <v>0</v>
      </c>
      <c r="D126" s="93">
        <v>0</v>
      </c>
      <c r="E126" s="39"/>
      <c r="F126" s="99">
        <f t="shared" si="12"/>
        <v>0</v>
      </c>
      <c r="G126" s="99" t="str">
        <f t="shared" si="13"/>
        <v/>
      </c>
      <c r="H126" s="51"/>
      <c r="L126" s="39" t="s">
        <v>177</v>
      </c>
      <c r="M126" s="20"/>
    </row>
    <row r="127" spans="1:14" x14ac:dyDescent="0.25">
      <c r="A127" s="22" t="s">
        <v>179</v>
      </c>
      <c r="B127" s="39" t="s">
        <v>175</v>
      </c>
      <c r="C127" s="93">
        <v>0</v>
      </c>
      <c r="D127" s="93">
        <v>0</v>
      </c>
      <c r="E127" s="39"/>
      <c r="F127" s="99">
        <f t="shared" si="12"/>
        <v>0</v>
      </c>
      <c r="G127" s="99" t="str">
        <f t="shared" si="13"/>
        <v/>
      </c>
      <c r="H127" s="20"/>
      <c r="L127" s="39" t="s">
        <v>986</v>
      </c>
      <c r="M127" s="20"/>
    </row>
    <row r="128" spans="1:14" x14ac:dyDescent="0.25">
      <c r="A128" s="22" t="s">
        <v>988</v>
      </c>
      <c r="B128" s="39" t="s">
        <v>177</v>
      </c>
      <c r="C128" s="93">
        <v>0</v>
      </c>
      <c r="D128" s="93">
        <v>0</v>
      </c>
      <c r="E128" s="39"/>
      <c r="F128" s="99">
        <f t="shared" si="12"/>
        <v>0</v>
      </c>
      <c r="G128" s="99" t="str">
        <f t="shared" si="13"/>
        <v/>
      </c>
      <c r="H128" s="20"/>
      <c r="L128" s="20"/>
      <c r="M128" s="20"/>
    </row>
    <row r="129" spans="1:14" x14ac:dyDescent="0.25">
      <c r="A129" s="22" t="s">
        <v>990</v>
      </c>
      <c r="B129" s="39" t="s">
        <v>986</v>
      </c>
      <c r="C129" s="93">
        <v>0</v>
      </c>
      <c r="D129" s="93">
        <v>0</v>
      </c>
      <c r="E129" s="39"/>
      <c r="F129" s="99">
        <f t="shared" si="12"/>
        <v>0</v>
      </c>
      <c r="G129" s="99" t="str">
        <f t="shared" si="13"/>
        <v/>
      </c>
      <c r="H129" s="20"/>
      <c r="L129" s="20"/>
      <c r="M129" s="20"/>
    </row>
    <row r="130" spans="1:14" outlineLevel="1" x14ac:dyDescent="0.25">
      <c r="A130" s="22" t="s">
        <v>1433</v>
      </c>
      <c r="B130" s="39" t="s">
        <v>89</v>
      </c>
      <c r="C130" s="93">
        <v>0</v>
      </c>
      <c r="D130" s="93">
        <v>0</v>
      </c>
      <c r="E130" s="39"/>
      <c r="F130" s="99">
        <f t="shared" si="12"/>
        <v>0</v>
      </c>
      <c r="G130" s="99" t="str">
        <f t="shared" si="13"/>
        <v/>
      </c>
      <c r="H130" s="20"/>
      <c r="L130" s="20"/>
      <c r="M130" s="20"/>
    </row>
    <row r="131" spans="1:14" outlineLevel="1" x14ac:dyDescent="0.25">
      <c r="A131" s="22" t="s">
        <v>180</v>
      </c>
      <c r="B131" s="54" t="s">
        <v>91</v>
      </c>
      <c r="C131" s="93">
        <f>SUM(C112:C130)</f>
        <v>5940.3859615900001</v>
      </c>
      <c r="D131" s="93">
        <f>SUM(D112:D130)</f>
        <v>0</v>
      </c>
      <c r="E131" s="39"/>
      <c r="F131" s="99">
        <f>SUM(F112:F130)</f>
        <v>1</v>
      </c>
      <c r="G131" s="99">
        <f>SUM(G112:G130)</f>
        <v>0</v>
      </c>
      <c r="H131" s="20"/>
      <c r="L131" s="20"/>
      <c r="M131" s="20"/>
    </row>
    <row r="132" spans="1:14" outlineLevel="1" x14ac:dyDescent="0.25">
      <c r="A132" s="22" t="s">
        <v>181</v>
      </c>
      <c r="B132" s="50" t="s">
        <v>93</v>
      </c>
      <c r="C132" s="93"/>
      <c r="D132" s="93"/>
      <c r="E132" s="39"/>
      <c r="F132" s="99" t="str">
        <f t="shared" si="12"/>
        <v/>
      </c>
      <c r="G132" s="99" t="str">
        <f t="shared" si="13"/>
        <v/>
      </c>
      <c r="H132" s="20"/>
      <c r="L132" s="20"/>
      <c r="M132" s="20"/>
    </row>
    <row r="133" spans="1:14" outlineLevel="1" x14ac:dyDescent="0.25">
      <c r="A133" s="22" t="s">
        <v>182</v>
      </c>
      <c r="B133" s="50" t="s">
        <v>93</v>
      </c>
      <c r="C133" s="93"/>
      <c r="D133" s="93"/>
      <c r="E133" s="39"/>
      <c r="F133" s="99" t="str">
        <f t="shared" si="12"/>
        <v/>
      </c>
      <c r="G133" s="99" t="str">
        <f t="shared" si="13"/>
        <v/>
      </c>
      <c r="H133" s="20"/>
      <c r="L133" s="20"/>
      <c r="M133" s="20"/>
    </row>
    <row r="134" spans="1:14" outlineLevel="1" x14ac:dyDescent="0.25">
      <c r="A134" s="22" t="s">
        <v>183</v>
      </c>
      <c r="B134" s="50" t="s">
        <v>93</v>
      </c>
      <c r="C134" s="93"/>
      <c r="D134" s="93"/>
      <c r="E134" s="39"/>
      <c r="F134" s="99" t="str">
        <f t="shared" si="12"/>
        <v/>
      </c>
      <c r="G134" s="99" t="str">
        <f t="shared" si="13"/>
        <v/>
      </c>
      <c r="H134" s="20"/>
      <c r="L134" s="20"/>
      <c r="M134" s="20"/>
    </row>
    <row r="135" spans="1:14" outlineLevel="1" x14ac:dyDescent="0.25">
      <c r="A135" s="22" t="s">
        <v>184</v>
      </c>
      <c r="B135" s="50" t="s">
        <v>93</v>
      </c>
      <c r="C135" s="93"/>
      <c r="D135" s="93"/>
      <c r="E135" s="39"/>
      <c r="F135" s="99" t="str">
        <f t="shared" si="12"/>
        <v/>
      </c>
      <c r="G135" s="99" t="str">
        <f t="shared" si="13"/>
        <v/>
      </c>
      <c r="H135" s="20"/>
      <c r="L135" s="20"/>
      <c r="M135" s="20"/>
    </row>
    <row r="136" spans="1:14" outlineLevel="1" x14ac:dyDescent="0.25">
      <c r="A136" s="22" t="s">
        <v>185</v>
      </c>
      <c r="B136" s="50" t="s">
        <v>93</v>
      </c>
      <c r="C136" s="93"/>
      <c r="D136" s="93"/>
      <c r="E136" s="39"/>
      <c r="F136" s="99" t="str">
        <f t="shared" si="12"/>
        <v/>
      </c>
      <c r="G136" s="99" t="str">
        <f t="shared" si="13"/>
        <v/>
      </c>
      <c r="H136" s="20"/>
      <c r="L136" s="20"/>
      <c r="M136" s="20"/>
    </row>
    <row r="137" spans="1:14" ht="15" customHeight="1" x14ac:dyDescent="0.25">
      <c r="A137" s="41"/>
      <c r="B137" s="42" t="s">
        <v>186</v>
      </c>
      <c r="C137" s="44" t="s">
        <v>151</v>
      </c>
      <c r="D137" s="44" t="s">
        <v>152</v>
      </c>
      <c r="E137" s="43"/>
      <c r="F137" s="44" t="s">
        <v>153</v>
      </c>
      <c r="G137" s="44" t="s">
        <v>154</v>
      </c>
      <c r="H137" s="20"/>
      <c r="L137" s="20"/>
      <c r="M137" s="20"/>
    </row>
    <row r="138" spans="1:14" s="56" customFormat="1" x14ac:dyDescent="0.25">
      <c r="A138" s="22" t="s">
        <v>187</v>
      </c>
      <c r="B138" s="39" t="s">
        <v>156</v>
      </c>
      <c r="C138" s="93">
        <v>0</v>
      </c>
      <c r="D138" s="93">
        <v>0</v>
      </c>
      <c r="E138" s="47"/>
      <c r="F138" s="99">
        <f t="shared" ref="F138:F141" si="14">IF($C$157=0,"",IF(C138="[for completion]","",IF(C138="","",C138/$C$157)))</f>
        <v>0</v>
      </c>
      <c r="G138" s="99">
        <f t="shared" ref="G138:G141" si="15">IF($D$157=0,"",IF(D138="[for completion]","",IF(D138="","",D138/$D$157)))</f>
        <v>0</v>
      </c>
      <c r="H138" s="20"/>
      <c r="I138" s="22"/>
      <c r="J138" s="22"/>
      <c r="K138" s="22"/>
      <c r="L138" s="20"/>
      <c r="M138" s="20"/>
      <c r="N138" s="20"/>
    </row>
    <row r="139" spans="1:14" s="56" customFormat="1" x14ac:dyDescent="0.25">
      <c r="A139" s="22" t="s">
        <v>188</v>
      </c>
      <c r="B139" s="39" t="s">
        <v>982</v>
      </c>
      <c r="C139" s="93">
        <f>+C39</f>
        <v>4400</v>
      </c>
      <c r="D139" s="93">
        <f>+C139</f>
        <v>4400</v>
      </c>
      <c r="E139" s="47"/>
      <c r="F139" s="99">
        <f t="shared" si="14"/>
        <v>1</v>
      </c>
      <c r="G139" s="99">
        <f t="shared" si="15"/>
        <v>1</v>
      </c>
      <c r="H139" s="20"/>
      <c r="I139" s="22"/>
      <c r="J139" s="22"/>
      <c r="K139" s="22"/>
      <c r="L139" s="20"/>
      <c r="M139" s="20"/>
      <c r="N139" s="20"/>
    </row>
    <row r="140" spans="1:14" s="56" customFormat="1" x14ac:dyDescent="0.25">
      <c r="A140" s="22" t="s">
        <v>189</v>
      </c>
      <c r="B140" s="39" t="s">
        <v>165</v>
      </c>
      <c r="C140" s="93">
        <v>0</v>
      </c>
      <c r="D140" s="93">
        <v>0</v>
      </c>
      <c r="E140" s="47"/>
      <c r="F140" s="99">
        <f t="shared" si="14"/>
        <v>0</v>
      </c>
      <c r="G140" s="99">
        <f t="shared" si="15"/>
        <v>0</v>
      </c>
      <c r="H140" s="20"/>
      <c r="I140" s="22"/>
      <c r="J140" s="22"/>
      <c r="K140" s="22"/>
      <c r="L140" s="20"/>
      <c r="M140" s="20"/>
      <c r="N140" s="20"/>
    </row>
    <row r="141" spans="1:14" s="56" customFormat="1" x14ac:dyDescent="0.25">
      <c r="A141" s="22" t="s">
        <v>190</v>
      </c>
      <c r="B141" s="39" t="s">
        <v>983</v>
      </c>
      <c r="C141" s="93">
        <v>0</v>
      </c>
      <c r="D141" s="93">
        <v>0</v>
      </c>
      <c r="E141" s="47"/>
      <c r="F141" s="99">
        <f t="shared" si="14"/>
        <v>0</v>
      </c>
      <c r="G141" s="99">
        <f t="shared" si="15"/>
        <v>0</v>
      </c>
      <c r="H141" s="20"/>
      <c r="I141" s="22"/>
      <c r="J141" s="22"/>
      <c r="K141" s="22"/>
      <c r="L141" s="20"/>
      <c r="M141" s="20"/>
      <c r="N141" s="20"/>
    </row>
    <row r="142" spans="1:14" s="56" customFormat="1" x14ac:dyDescent="0.25">
      <c r="A142" s="22" t="s">
        <v>191</v>
      </c>
      <c r="B142" s="39" t="s">
        <v>984</v>
      </c>
      <c r="C142" s="93">
        <v>0</v>
      </c>
      <c r="D142" s="93">
        <v>0</v>
      </c>
      <c r="E142" s="47"/>
      <c r="F142" s="99">
        <f t="shared" ref="F142:F162" si="16">IF($C$157=0,"",IF(C142="[for completion]","",IF(C142="","",C142/$C$157)))</f>
        <v>0</v>
      </c>
      <c r="G142" s="99">
        <f t="shared" ref="G142:G162" si="17">IF($D$157=0,"",IF(D142="[for completion]","",IF(D142="","",D142/$D$157)))</f>
        <v>0</v>
      </c>
      <c r="H142" s="20"/>
      <c r="I142" s="22"/>
      <c r="J142" s="22"/>
      <c r="K142" s="22"/>
      <c r="L142" s="20"/>
      <c r="M142" s="20"/>
      <c r="N142" s="20"/>
    </row>
    <row r="143" spans="1:14" s="56" customFormat="1" x14ac:dyDescent="0.25">
      <c r="A143" s="22" t="s">
        <v>192</v>
      </c>
      <c r="B143" s="39" t="s">
        <v>167</v>
      </c>
      <c r="C143" s="93">
        <v>0</v>
      </c>
      <c r="D143" s="93">
        <v>0</v>
      </c>
      <c r="E143" s="39"/>
      <c r="F143" s="99">
        <f t="shared" si="16"/>
        <v>0</v>
      </c>
      <c r="G143" s="99">
        <f t="shared" si="17"/>
        <v>0</v>
      </c>
      <c r="H143" s="20"/>
      <c r="I143" s="22"/>
      <c r="J143" s="22"/>
      <c r="K143" s="22"/>
      <c r="L143" s="20"/>
      <c r="M143" s="20"/>
      <c r="N143" s="20"/>
    </row>
    <row r="144" spans="1:14" x14ac:dyDescent="0.25">
      <c r="A144" s="22" t="s">
        <v>193</v>
      </c>
      <c r="B144" s="39" t="s">
        <v>169</v>
      </c>
      <c r="C144" s="93">
        <v>0</v>
      </c>
      <c r="D144" s="93">
        <v>0</v>
      </c>
      <c r="E144" s="39"/>
      <c r="F144" s="99">
        <f t="shared" si="16"/>
        <v>0</v>
      </c>
      <c r="G144" s="99">
        <f t="shared" si="17"/>
        <v>0</v>
      </c>
      <c r="H144" s="20"/>
      <c r="L144" s="20"/>
      <c r="M144" s="20"/>
    </row>
    <row r="145" spans="1:14" x14ac:dyDescent="0.25">
      <c r="A145" s="22" t="s">
        <v>194</v>
      </c>
      <c r="B145" s="39" t="s">
        <v>985</v>
      </c>
      <c r="C145" s="93">
        <v>0</v>
      </c>
      <c r="D145" s="93">
        <v>0</v>
      </c>
      <c r="E145" s="39"/>
      <c r="F145" s="99">
        <f t="shared" si="16"/>
        <v>0</v>
      </c>
      <c r="G145" s="99">
        <f t="shared" si="17"/>
        <v>0</v>
      </c>
      <c r="H145" s="20"/>
      <c r="L145" s="20"/>
      <c r="M145" s="20"/>
      <c r="N145" s="51"/>
    </row>
    <row r="146" spans="1:14" x14ac:dyDescent="0.25">
      <c r="A146" s="22" t="s">
        <v>195</v>
      </c>
      <c r="B146" s="39" t="s">
        <v>171</v>
      </c>
      <c r="C146" s="93">
        <v>0</v>
      </c>
      <c r="D146" s="93">
        <v>0</v>
      </c>
      <c r="E146" s="39"/>
      <c r="F146" s="99">
        <f t="shared" si="16"/>
        <v>0</v>
      </c>
      <c r="G146" s="99">
        <f t="shared" si="17"/>
        <v>0</v>
      </c>
      <c r="H146" s="20"/>
      <c r="L146" s="20"/>
      <c r="M146" s="20"/>
      <c r="N146" s="51"/>
    </row>
    <row r="147" spans="1:14" x14ac:dyDescent="0.25">
      <c r="A147" s="22" t="s">
        <v>196</v>
      </c>
      <c r="B147" s="22" t="s">
        <v>1432</v>
      </c>
      <c r="C147" s="93">
        <v>0</v>
      </c>
      <c r="D147" s="93">
        <v>0</v>
      </c>
      <c r="F147" s="99">
        <f t="shared" si="16"/>
        <v>0</v>
      </c>
      <c r="G147" s="99">
        <f t="shared" si="17"/>
        <v>0</v>
      </c>
      <c r="H147" s="20"/>
      <c r="L147" s="20"/>
      <c r="M147" s="20"/>
      <c r="N147" s="51"/>
    </row>
    <row r="148" spans="1:14" x14ac:dyDescent="0.25">
      <c r="A148" s="22" t="s">
        <v>197</v>
      </c>
      <c r="B148" s="39" t="s">
        <v>991</v>
      </c>
      <c r="C148" s="93">
        <v>0</v>
      </c>
      <c r="D148" s="93">
        <v>0</v>
      </c>
      <c r="E148" s="39"/>
      <c r="F148" s="99">
        <f t="shared" si="16"/>
        <v>0</v>
      </c>
      <c r="G148" s="99">
        <f t="shared" si="17"/>
        <v>0</v>
      </c>
      <c r="H148" s="20"/>
      <c r="L148" s="20"/>
      <c r="M148" s="20"/>
      <c r="N148" s="51"/>
    </row>
    <row r="149" spans="1:14" x14ac:dyDescent="0.25">
      <c r="A149" s="22" t="s">
        <v>198</v>
      </c>
      <c r="B149" s="39" t="s">
        <v>173</v>
      </c>
      <c r="C149" s="93">
        <v>0</v>
      </c>
      <c r="D149" s="93">
        <v>0</v>
      </c>
      <c r="E149" s="39"/>
      <c r="F149" s="99">
        <f t="shared" si="16"/>
        <v>0</v>
      </c>
      <c r="G149" s="99">
        <f t="shared" si="17"/>
        <v>0</v>
      </c>
      <c r="H149" s="20"/>
      <c r="L149" s="20"/>
      <c r="M149" s="20"/>
      <c r="N149" s="51"/>
    </row>
    <row r="150" spans="1:14" x14ac:dyDescent="0.25">
      <c r="A150" s="22" t="s">
        <v>199</v>
      </c>
      <c r="B150" s="39" t="s">
        <v>160</v>
      </c>
      <c r="C150" s="93">
        <v>0</v>
      </c>
      <c r="D150" s="93">
        <v>0</v>
      </c>
      <c r="E150" s="39"/>
      <c r="F150" s="99">
        <f t="shared" si="16"/>
        <v>0</v>
      </c>
      <c r="G150" s="99">
        <f t="shared" si="17"/>
        <v>0</v>
      </c>
      <c r="H150" s="20"/>
      <c r="L150" s="20"/>
      <c r="M150" s="20"/>
      <c r="N150" s="51"/>
    </row>
    <row r="151" spans="1:14" x14ac:dyDescent="0.25">
      <c r="A151" s="22" t="s">
        <v>200</v>
      </c>
      <c r="B151" s="22" t="s">
        <v>1527</v>
      </c>
      <c r="C151" s="93">
        <v>0</v>
      </c>
      <c r="D151" s="93">
        <v>0</v>
      </c>
      <c r="E151" s="39"/>
      <c r="F151" s="99">
        <f t="shared" si="16"/>
        <v>0</v>
      </c>
      <c r="G151" s="99">
        <f t="shared" si="17"/>
        <v>0</v>
      </c>
      <c r="H151" s="20"/>
      <c r="L151" s="20"/>
      <c r="M151" s="20"/>
      <c r="N151" s="51"/>
    </row>
    <row r="152" spans="1:14" x14ac:dyDescent="0.25">
      <c r="A152" s="22" t="s">
        <v>201</v>
      </c>
      <c r="B152" s="18" t="s">
        <v>987</v>
      </c>
      <c r="C152" s="93">
        <v>0</v>
      </c>
      <c r="D152" s="93">
        <v>0</v>
      </c>
      <c r="E152" s="39"/>
      <c r="F152" s="99">
        <f t="shared" si="16"/>
        <v>0</v>
      </c>
      <c r="G152" s="99">
        <f t="shared" si="17"/>
        <v>0</v>
      </c>
      <c r="H152" s="20"/>
      <c r="L152" s="20"/>
      <c r="M152" s="20"/>
      <c r="N152" s="51"/>
    </row>
    <row r="153" spans="1:14" x14ac:dyDescent="0.25">
      <c r="A153" s="22" t="s">
        <v>202</v>
      </c>
      <c r="B153" s="39" t="s">
        <v>175</v>
      </c>
      <c r="C153" s="93">
        <v>0</v>
      </c>
      <c r="D153" s="93">
        <v>0</v>
      </c>
      <c r="E153" s="39"/>
      <c r="F153" s="99">
        <f t="shared" si="16"/>
        <v>0</v>
      </c>
      <c r="G153" s="99">
        <f t="shared" si="17"/>
        <v>0</v>
      </c>
      <c r="H153" s="20"/>
      <c r="L153" s="20"/>
      <c r="M153" s="20"/>
      <c r="N153" s="51"/>
    </row>
    <row r="154" spans="1:14" x14ac:dyDescent="0.25">
      <c r="A154" s="22" t="s">
        <v>989</v>
      </c>
      <c r="B154" s="39" t="s">
        <v>177</v>
      </c>
      <c r="C154" s="93">
        <v>0</v>
      </c>
      <c r="D154" s="93">
        <v>0</v>
      </c>
      <c r="E154" s="39"/>
      <c r="F154" s="99">
        <f t="shared" si="16"/>
        <v>0</v>
      </c>
      <c r="G154" s="99">
        <f t="shared" si="17"/>
        <v>0</v>
      </c>
      <c r="H154" s="20"/>
      <c r="L154" s="20"/>
      <c r="M154" s="20"/>
      <c r="N154" s="51"/>
    </row>
    <row r="155" spans="1:14" x14ac:dyDescent="0.25">
      <c r="A155" s="22" t="s">
        <v>992</v>
      </c>
      <c r="B155" s="39" t="s">
        <v>986</v>
      </c>
      <c r="C155" s="93">
        <v>0</v>
      </c>
      <c r="D155" s="93">
        <v>0</v>
      </c>
      <c r="E155" s="39"/>
      <c r="F155" s="99">
        <f t="shared" si="16"/>
        <v>0</v>
      </c>
      <c r="G155" s="99">
        <f t="shared" si="17"/>
        <v>0</v>
      </c>
      <c r="H155" s="20"/>
      <c r="L155" s="20"/>
      <c r="M155" s="20"/>
      <c r="N155" s="51"/>
    </row>
    <row r="156" spans="1:14" outlineLevel="1" x14ac:dyDescent="0.25">
      <c r="A156" s="22" t="s">
        <v>1434</v>
      </c>
      <c r="B156" s="39" t="s">
        <v>89</v>
      </c>
      <c r="C156" s="93">
        <v>0</v>
      </c>
      <c r="D156" s="93">
        <v>0</v>
      </c>
      <c r="E156" s="39"/>
      <c r="F156" s="99">
        <f t="shared" si="16"/>
        <v>0</v>
      </c>
      <c r="G156" s="99">
        <f t="shared" si="17"/>
        <v>0</v>
      </c>
      <c r="H156" s="20"/>
      <c r="L156" s="20"/>
      <c r="M156" s="20"/>
      <c r="N156" s="51"/>
    </row>
    <row r="157" spans="1:14" outlineLevel="1" x14ac:dyDescent="0.25">
      <c r="A157" s="22" t="s">
        <v>203</v>
      </c>
      <c r="B157" s="54" t="s">
        <v>91</v>
      </c>
      <c r="C157" s="93">
        <f>SUM(C138:C156)</f>
        <v>4400</v>
      </c>
      <c r="D157" s="93">
        <f>SUM(D138:D156)</f>
        <v>4400</v>
      </c>
      <c r="E157" s="39"/>
      <c r="F157" s="99">
        <f>SUM(F138:F156)</f>
        <v>1</v>
      </c>
      <c r="G157" s="99">
        <f>SUM(G138:G156)</f>
        <v>1</v>
      </c>
      <c r="H157" s="20"/>
      <c r="L157" s="20"/>
      <c r="M157" s="20"/>
      <c r="N157" s="51"/>
    </row>
    <row r="158" spans="1:14" outlineLevel="1" x14ac:dyDescent="0.25">
      <c r="A158" s="22" t="s">
        <v>204</v>
      </c>
      <c r="B158" s="50" t="s">
        <v>93</v>
      </c>
      <c r="C158" s="93"/>
      <c r="D158" s="93"/>
      <c r="E158" s="39"/>
      <c r="F158" s="99" t="str">
        <f t="shared" si="16"/>
        <v/>
      </c>
      <c r="G158" s="99" t="str">
        <f t="shared" si="17"/>
        <v/>
      </c>
      <c r="H158" s="20"/>
      <c r="L158" s="20"/>
      <c r="M158" s="20"/>
      <c r="N158" s="51"/>
    </row>
    <row r="159" spans="1:14" outlineLevel="1" x14ac:dyDescent="0.25">
      <c r="A159" s="22" t="s">
        <v>205</v>
      </c>
      <c r="B159" s="50" t="s">
        <v>93</v>
      </c>
      <c r="C159" s="93"/>
      <c r="D159" s="93"/>
      <c r="E159" s="39"/>
      <c r="F159" s="99" t="str">
        <f t="shared" si="16"/>
        <v/>
      </c>
      <c r="G159" s="99" t="str">
        <f t="shared" si="17"/>
        <v/>
      </c>
      <c r="H159" s="20"/>
      <c r="L159" s="20"/>
      <c r="M159" s="20"/>
      <c r="N159" s="51"/>
    </row>
    <row r="160" spans="1:14" outlineLevel="1" x14ac:dyDescent="0.25">
      <c r="A160" s="22" t="s">
        <v>206</v>
      </c>
      <c r="B160" s="50" t="s">
        <v>93</v>
      </c>
      <c r="C160" s="93"/>
      <c r="D160" s="93"/>
      <c r="E160" s="39"/>
      <c r="F160" s="99" t="str">
        <f t="shared" si="16"/>
        <v/>
      </c>
      <c r="G160" s="99" t="str">
        <f t="shared" si="17"/>
        <v/>
      </c>
      <c r="H160" s="20"/>
      <c r="L160" s="20"/>
      <c r="M160" s="20"/>
      <c r="N160" s="51"/>
    </row>
    <row r="161" spans="1:14" outlineLevel="1" x14ac:dyDescent="0.25">
      <c r="A161" s="22" t="s">
        <v>207</v>
      </c>
      <c r="B161" s="50" t="s">
        <v>93</v>
      </c>
      <c r="C161" s="93"/>
      <c r="D161" s="93"/>
      <c r="E161" s="39"/>
      <c r="F161" s="99" t="str">
        <f t="shared" si="16"/>
        <v/>
      </c>
      <c r="G161" s="99" t="str">
        <f t="shared" si="17"/>
        <v/>
      </c>
      <c r="H161" s="20"/>
      <c r="L161" s="20"/>
      <c r="M161" s="20"/>
      <c r="N161" s="51"/>
    </row>
    <row r="162" spans="1:14" outlineLevel="1" x14ac:dyDescent="0.25">
      <c r="A162" s="22" t="s">
        <v>208</v>
      </c>
      <c r="B162" s="50" t="s">
        <v>93</v>
      </c>
      <c r="C162" s="93"/>
      <c r="D162" s="93"/>
      <c r="E162" s="39"/>
      <c r="F162" s="99" t="str">
        <f t="shared" si="16"/>
        <v/>
      </c>
      <c r="G162" s="99" t="str">
        <f t="shared" si="17"/>
        <v/>
      </c>
      <c r="H162" s="20"/>
      <c r="L162" s="20"/>
      <c r="M162" s="20"/>
      <c r="N162" s="51"/>
    </row>
    <row r="163" spans="1:14" ht="15" customHeight="1" x14ac:dyDescent="0.25">
      <c r="A163" s="41"/>
      <c r="B163" s="42" t="s">
        <v>209</v>
      </c>
      <c r="C163" s="81" t="s">
        <v>151</v>
      </c>
      <c r="D163" s="81" t="s">
        <v>152</v>
      </c>
      <c r="E163" s="43"/>
      <c r="F163" s="81" t="s">
        <v>153</v>
      </c>
      <c r="G163" s="81" t="s">
        <v>154</v>
      </c>
      <c r="H163" s="20"/>
      <c r="L163" s="20"/>
      <c r="M163" s="20"/>
      <c r="N163" s="51"/>
    </row>
    <row r="164" spans="1:14" x14ac:dyDescent="0.25">
      <c r="A164" s="22" t="s">
        <v>211</v>
      </c>
      <c r="B164" s="20" t="s">
        <v>212</v>
      </c>
      <c r="C164" s="93">
        <v>1375</v>
      </c>
      <c r="D164" s="93">
        <v>0</v>
      </c>
      <c r="E164" s="58"/>
      <c r="F164" s="99">
        <f>IF($C$167=0,"",IF(C164="[for completion]","",IF(C164="","",C164/$C$167)))</f>
        <v>0.3125</v>
      </c>
      <c r="G164" s="99">
        <f>IF($D$167=0,"",IF(D164="[for completion]","",IF(D164="","",D164/$D$167)))</f>
        <v>0</v>
      </c>
      <c r="H164" s="20"/>
      <c r="L164" s="20"/>
      <c r="M164" s="20"/>
      <c r="N164" s="51"/>
    </row>
    <row r="165" spans="1:14" x14ac:dyDescent="0.25">
      <c r="A165" s="22" t="s">
        <v>213</v>
      </c>
      <c r="B165" s="20" t="s">
        <v>214</v>
      </c>
      <c r="C165" s="93">
        <v>3025</v>
      </c>
      <c r="D165" s="93">
        <f>+C39</f>
        <v>4400</v>
      </c>
      <c r="E165" s="58"/>
      <c r="F165" s="99">
        <f>IF($C$167=0,"",IF(C165="[for completion]","",IF(C165="","",C165/$C$167)))</f>
        <v>0.6875</v>
      </c>
      <c r="G165" s="99">
        <f>IF($D$167=0,"",IF(D165="[for completion]","",IF(D165="","",D165/$D$167)))</f>
        <v>1</v>
      </c>
      <c r="H165" s="20"/>
      <c r="L165" s="20"/>
      <c r="M165" s="20"/>
      <c r="N165" s="51"/>
    </row>
    <row r="166" spans="1:14" x14ac:dyDescent="0.25">
      <c r="A166" s="22" t="s">
        <v>215</v>
      </c>
      <c r="B166" s="20" t="s">
        <v>89</v>
      </c>
      <c r="C166" s="93">
        <v>0</v>
      </c>
      <c r="D166" s="93">
        <v>0</v>
      </c>
      <c r="E166" s="58"/>
      <c r="F166" s="99">
        <f>IF($C$167=0,"",IF(C166="[for completion]","",IF(C166="","",C166/$C$167)))</f>
        <v>0</v>
      </c>
      <c r="G166" s="99">
        <f>IF($D$167=0,"",IF(D166="[for completion]","",IF(D166="","",D166/$D$167)))</f>
        <v>0</v>
      </c>
      <c r="H166" s="20"/>
      <c r="L166" s="20"/>
      <c r="M166" s="20"/>
      <c r="N166" s="51"/>
    </row>
    <row r="167" spans="1:14" x14ac:dyDescent="0.25">
      <c r="A167" s="22" t="s">
        <v>216</v>
      </c>
      <c r="B167" s="59" t="s">
        <v>91</v>
      </c>
      <c r="C167" s="102">
        <f>SUM(C164:C166)</f>
        <v>4400</v>
      </c>
      <c r="D167" s="102">
        <f>SUM(D164:D166)</f>
        <v>4400</v>
      </c>
      <c r="E167" s="58"/>
      <c r="F167" s="101">
        <f>SUM(F164:F166)</f>
        <v>1</v>
      </c>
      <c r="G167" s="101">
        <f>SUM(G164:G166)</f>
        <v>1</v>
      </c>
      <c r="H167" s="20"/>
      <c r="L167" s="20"/>
      <c r="M167" s="20"/>
      <c r="N167" s="51"/>
    </row>
    <row r="168" spans="1:14" outlineLevel="1" x14ac:dyDescent="0.25">
      <c r="A168" s="22" t="s">
        <v>217</v>
      </c>
      <c r="B168" s="59"/>
      <c r="C168" s="102"/>
      <c r="D168" s="102"/>
      <c r="E168" s="58"/>
      <c r="F168" s="58"/>
      <c r="G168" s="18"/>
      <c r="H168" s="20"/>
      <c r="L168" s="20"/>
      <c r="M168" s="20"/>
      <c r="N168" s="51"/>
    </row>
    <row r="169" spans="1:14" outlineLevel="1" x14ac:dyDescent="0.25">
      <c r="A169" s="22" t="s">
        <v>218</v>
      </c>
      <c r="B169" s="59"/>
      <c r="C169" s="102"/>
      <c r="D169" s="102"/>
      <c r="E169" s="58"/>
      <c r="F169" s="58"/>
      <c r="G169" s="18"/>
      <c r="H169" s="20"/>
      <c r="L169" s="20"/>
      <c r="M169" s="20"/>
      <c r="N169" s="51"/>
    </row>
    <row r="170" spans="1:14" outlineLevel="1" x14ac:dyDescent="0.25">
      <c r="A170" s="22" t="s">
        <v>219</v>
      </c>
      <c r="B170" s="59"/>
      <c r="C170" s="102"/>
      <c r="D170" s="102"/>
      <c r="E170" s="58"/>
      <c r="F170" s="58"/>
      <c r="G170" s="18"/>
      <c r="H170" s="20"/>
      <c r="L170" s="20"/>
      <c r="M170" s="20"/>
      <c r="N170" s="51"/>
    </row>
    <row r="171" spans="1:14" outlineLevel="1" x14ac:dyDescent="0.25">
      <c r="A171" s="22" t="s">
        <v>220</v>
      </c>
      <c r="B171" s="59"/>
      <c r="C171" s="102"/>
      <c r="D171" s="102"/>
      <c r="E171" s="58"/>
      <c r="F171" s="58"/>
      <c r="G171" s="18"/>
      <c r="H171" s="20"/>
      <c r="L171" s="20"/>
      <c r="M171" s="20"/>
      <c r="N171" s="51"/>
    </row>
    <row r="172" spans="1:14" outlineLevel="1" x14ac:dyDescent="0.25">
      <c r="A172" s="22" t="s">
        <v>221</v>
      </c>
      <c r="B172" s="59"/>
      <c r="C172" s="102"/>
      <c r="D172" s="102"/>
      <c r="E172" s="58"/>
      <c r="F172" s="58"/>
      <c r="G172" s="18"/>
      <c r="H172" s="20"/>
      <c r="L172" s="20"/>
      <c r="M172" s="20"/>
      <c r="N172" s="51"/>
    </row>
    <row r="173" spans="1:14" ht="15" customHeight="1" x14ac:dyDescent="0.25">
      <c r="A173" s="41"/>
      <c r="B173" s="42" t="s">
        <v>222</v>
      </c>
      <c r="C173" s="41" t="s">
        <v>60</v>
      </c>
      <c r="D173" s="41"/>
      <c r="E173" s="43"/>
      <c r="F173" s="44" t="s">
        <v>223</v>
      </c>
      <c r="G173" s="44"/>
      <c r="H173" s="20"/>
      <c r="L173" s="20"/>
      <c r="M173" s="20"/>
      <c r="N173" s="51"/>
    </row>
    <row r="174" spans="1:14" ht="15" customHeight="1" x14ac:dyDescent="0.25">
      <c r="A174" s="22" t="s">
        <v>224</v>
      </c>
      <c r="B174" s="39" t="s">
        <v>225</v>
      </c>
      <c r="C174" s="93">
        <v>208.61403841000001</v>
      </c>
      <c r="D174" s="36"/>
      <c r="E174" s="28"/>
      <c r="F174" s="99">
        <f>IF($C$179=0,"",IF(C174="[for completion]","",C174/$C$179))</f>
        <v>1</v>
      </c>
      <c r="G174" s="47"/>
      <c r="H174" s="20"/>
      <c r="L174" s="20"/>
      <c r="M174" s="20"/>
      <c r="N174" s="51"/>
    </row>
    <row r="175" spans="1:14" ht="30.75" customHeight="1" x14ac:dyDescent="0.25">
      <c r="A175" s="22" t="s">
        <v>8</v>
      </c>
      <c r="B175" s="39" t="s">
        <v>934</v>
      </c>
      <c r="C175" s="93">
        <v>0</v>
      </c>
      <c r="E175" s="49"/>
      <c r="F175" s="99">
        <f>IF($C$179=0,"",IF(C175="[for completion]","",C175/$C$179))</f>
        <v>0</v>
      </c>
      <c r="G175" s="47"/>
      <c r="H175" s="20"/>
      <c r="L175" s="20"/>
      <c r="M175" s="20"/>
      <c r="N175" s="51"/>
    </row>
    <row r="176" spans="1:14" x14ac:dyDescent="0.25">
      <c r="A176" s="22" t="s">
        <v>226</v>
      </c>
      <c r="B176" s="39" t="s">
        <v>227</v>
      </c>
      <c r="C176" s="93">
        <v>0</v>
      </c>
      <c r="E176" s="49"/>
      <c r="F176" s="99">
        <f>IF($C$179=0,"",IF(C176="[for completion]","",C176/$C$179))</f>
        <v>0</v>
      </c>
      <c r="G176" s="47"/>
      <c r="H176" s="20"/>
      <c r="L176" s="20"/>
      <c r="M176" s="20"/>
      <c r="N176" s="51"/>
    </row>
    <row r="177" spans="1:14" x14ac:dyDescent="0.25">
      <c r="A177" s="22" t="s">
        <v>228</v>
      </c>
      <c r="B177" s="39" t="s">
        <v>229</v>
      </c>
      <c r="C177" s="93">
        <v>0</v>
      </c>
      <c r="E177" s="49"/>
      <c r="F177" s="99">
        <f>IF($C$179=0,"",IF(C177="[for completion]","",C177/$C$179))</f>
        <v>0</v>
      </c>
      <c r="G177" s="47"/>
      <c r="H177" s="20"/>
      <c r="L177" s="20"/>
      <c r="M177" s="20"/>
      <c r="N177" s="51"/>
    </row>
    <row r="178" spans="1:14" x14ac:dyDescent="0.25">
      <c r="A178" s="22" t="s">
        <v>230</v>
      </c>
      <c r="B178" s="39" t="s">
        <v>89</v>
      </c>
      <c r="C178" s="93">
        <v>0</v>
      </c>
      <c r="E178" s="49"/>
      <c r="F178" s="99">
        <f t="shared" ref="F178:F187" si="18">IF($C$179=0,"",IF(C178="[for completion]","",C178/$C$179))</f>
        <v>0</v>
      </c>
      <c r="G178" s="47"/>
      <c r="H178" s="20"/>
      <c r="L178" s="20"/>
      <c r="M178" s="20"/>
      <c r="N178" s="51"/>
    </row>
    <row r="179" spans="1:14" x14ac:dyDescent="0.25">
      <c r="A179" s="22" t="s">
        <v>9</v>
      </c>
      <c r="B179" s="54" t="s">
        <v>91</v>
      </c>
      <c r="C179" s="95">
        <f>SUM(C174:C178)</f>
        <v>208.61403841000001</v>
      </c>
      <c r="E179" s="49"/>
      <c r="F179" s="100">
        <f>SUM(F174:F178)</f>
        <v>1</v>
      </c>
      <c r="G179" s="47"/>
      <c r="H179" s="20"/>
      <c r="L179" s="20"/>
      <c r="M179" s="20"/>
      <c r="N179" s="51"/>
    </row>
    <row r="180" spans="1:14" outlineLevel="1" x14ac:dyDescent="0.25">
      <c r="A180" s="22" t="s">
        <v>231</v>
      </c>
      <c r="B180" s="60" t="s">
        <v>232</v>
      </c>
      <c r="C180" s="93"/>
      <c r="E180" s="49"/>
      <c r="F180" s="99">
        <f t="shared" si="18"/>
        <v>0</v>
      </c>
      <c r="G180" s="47"/>
      <c r="H180" s="20"/>
      <c r="L180" s="20"/>
      <c r="M180" s="20"/>
      <c r="N180" s="51"/>
    </row>
    <row r="181" spans="1:14" s="60" customFormat="1" ht="30" outlineLevel="1" x14ac:dyDescent="0.25">
      <c r="A181" s="22" t="s">
        <v>233</v>
      </c>
      <c r="B181" s="60" t="s">
        <v>234</v>
      </c>
      <c r="C181" s="103"/>
      <c r="F181" s="99">
        <f t="shared" si="18"/>
        <v>0</v>
      </c>
    </row>
    <row r="182" spans="1:14" ht="30" outlineLevel="1" x14ac:dyDescent="0.25">
      <c r="A182" s="22" t="s">
        <v>235</v>
      </c>
      <c r="B182" s="60" t="s">
        <v>236</v>
      </c>
      <c r="C182" s="93"/>
      <c r="E182" s="49"/>
      <c r="F182" s="99">
        <f t="shared" si="18"/>
        <v>0</v>
      </c>
      <c r="G182" s="47"/>
      <c r="H182" s="20"/>
      <c r="L182" s="20"/>
      <c r="M182" s="20"/>
      <c r="N182" s="51"/>
    </row>
    <row r="183" spans="1:14" outlineLevel="1" x14ac:dyDescent="0.25">
      <c r="A183" s="22" t="s">
        <v>237</v>
      </c>
      <c r="B183" s="60" t="s">
        <v>238</v>
      </c>
      <c r="C183" s="93"/>
      <c r="E183" s="49"/>
      <c r="F183" s="99">
        <f t="shared" si="18"/>
        <v>0</v>
      </c>
      <c r="G183" s="47"/>
      <c r="H183" s="20"/>
      <c r="L183" s="20"/>
      <c r="M183" s="20"/>
      <c r="N183" s="51"/>
    </row>
    <row r="184" spans="1:14" s="60" customFormat="1" ht="30" outlineLevel="1" x14ac:dyDescent="0.25">
      <c r="A184" s="22" t="s">
        <v>239</v>
      </c>
      <c r="B184" s="60" t="s">
        <v>240</v>
      </c>
      <c r="C184" s="103"/>
      <c r="F184" s="99">
        <f t="shared" si="18"/>
        <v>0</v>
      </c>
    </row>
    <row r="185" spans="1:14" ht="30" outlineLevel="1" x14ac:dyDescent="0.25">
      <c r="A185" s="22" t="s">
        <v>241</v>
      </c>
      <c r="B185" s="60" t="s">
        <v>242</v>
      </c>
      <c r="C185" s="93"/>
      <c r="E185" s="49"/>
      <c r="F185" s="99">
        <f t="shared" si="18"/>
        <v>0</v>
      </c>
      <c r="G185" s="47"/>
      <c r="H185" s="20"/>
      <c r="L185" s="20"/>
      <c r="M185" s="20"/>
      <c r="N185" s="51"/>
    </row>
    <row r="186" spans="1:14" outlineLevel="1" x14ac:dyDescent="0.25">
      <c r="A186" s="22" t="s">
        <v>243</v>
      </c>
      <c r="B186" s="60" t="s">
        <v>244</v>
      </c>
      <c r="C186" s="93"/>
      <c r="E186" s="49"/>
      <c r="F186" s="99">
        <f t="shared" si="18"/>
        <v>0</v>
      </c>
      <c r="G186" s="47"/>
      <c r="H186" s="20"/>
      <c r="L186" s="20"/>
      <c r="M186" s="20"/>
      <c r="N186" s="51"/>
    </row>
    <row r="187" spans="1:14" outlineLevel="1" x14ac:dyDescent="0.25">
      <c r="A187" s="22" t="s">
        <v>245</v>
      </c>
      <c r="B187" s="60" t="s">
        <v>246</v>
      </c>
      <c r="C187" s="93"/>
      <c r="E187" s="49"/>
      <c r="F187" s="99">
        <f t="shared" si="18"/>
        <v>0</v>
      </c>
      <c r="G187" s="47"/>
      <c r="H187" s="20"/>
      <c r="L187" s="20"/>
      <c r="M187" s="20"/>
      <c r="N187" s="51"/>
    </row>
    <row r="188" spans="1:14" outlineLevel="1" x14ac:dyDescent="0.25">
      <c r="A188" s="22" t="s">
        <v>247</v>
      </c>
      <c r="B188" s="60"/>
      <c r="E188" s="49"/>
      <c r="F188" s="47"/>
      <c r="G188" s="47"/>
      <c r="H188" s="20"/>
      <c r="L188" s="20"/>
      <c r="M188" s="20"/>
      <c r="N188" s="51"/>
    </row>
    <row r="189" spans="1:14" outlineLevel="1" x14ac:dyDescent="0.25">
      <c r="A189" s="22" t="s">
        <v>248</v>
      </c>
      <c r="B189" s="60"/>
      <c r="E189" s="49"/>
      <c r="F189" s="47"/>
      <c r="G189" s="47"/>
      <c r="H189" s="20"/>
      <c r="L189" s="20"/>
      <c r="M189" s="20"/>
      <c r="N189" s="51"/>
    </row>
    <row r="190" spans="1:14" outlineLevel="1" x14ac:dyDescent="0.25">
      <c r="A190" s="22" t="s">
        <v>249</v>
      </c>
      <c r="B190" s="60"/>
      <c r="E190" s="49"/>
      <c r="F190" s="47"/>
      <c r="G190" s="47"/>
      <c r="H190" s="20"/>
      <c r="L190" s="20"/>
      <c r="M190" s="20"/>
      <c r="N190" s="51"/>
    </row>
    <row r="191" spans="1:14" outlineLevel="1" x14ac:dyDescent="0.25">
      <c r="A191" s="22" t="s">
        <v>250</v>
      </c>
      <c r="B191" s="50"/>
      <c r="E191" s="49"/>
      <c r="F191" s="47"/>
      <c r="G191" s="47"/>
      <c r="H191" s="20"/>
      <c r="L191" s="20"/>
      <c r="M191" s="20"/>
      <c r="N191" s="51"/>
    </row>
    <row r="192" spans="1:14" ht="15" customHeight="1" x14ac:dyDescent="0.25">
      <c r="A192" s="41"/>
      <c r="B192" s="42" t="s">
        <v>251</v>
      </c>
      <c r="C192" s="41" t="s">
        <v>60</v>
      </c>
      <c r="D192" s="41"/>
      <c r="E192" s="43"/>
      <c r="F192" s="44" t="s">
        <v>223</v>
      </c>
      <c r="G192" s="44"/>
      <c r="H192" s="20"/>
      <c r="L192" s="20"/>
      <c r="M192" s="20"/>
      <c r="N192" s="51"/>
    </row>
    <row r="193" spans="1:14" x14ac:dyDescent="0.25">
      <c r="A193" s="22" t="s">
        <v>252</v>
      </c>
      <c r="B193" s="39" t="s">
        <v>253</v>
      </c>
      <c r="C193" s="93">
        <f>+C56</f>
        <v>208.61403841000001</v>
      </c>
      <c r="E193" s="46"/>
      <c r="F193" s="99">
        <f t="shared" ref="F193:F207" si="19">IF($C$209=0,"",IF(C193="[for completion]","",C193/$C$209))</f>
        <v>1</v>
      </c>
      <c r="G193" s="47"/>
      <c r="H193" s="20"/>
      <c r="L193" s="20"/>
      <c r="M193" s="20"/>
      <c r="N193" s="51"/>
    </row>
    <row r="194" spans="1:14" x14ac:dyDescent="0.25">
      <c r="A194" s="22" t="s">
        <v>254</v>
      </c>
      <c r="B194" s="39" t="s">
        <v>255</v>
      </c>
      <c r="C194" s="93">
        <v>0</v>
      </c>
      <c r="E194" s="49"/>
      <c r="F194" s="99">
        <f t="shared" si="19"/>
        <v>0</v>
      </c>
      <c r="G194" s="49"/>
      <c r="H194" s="20"/>
      <c r="L194" s="20"/>
      <c r="M194" s="20"/>
      <c r="N194" s="51"/>
    </row>
    <row r="195" spans="1:14" x14ac:dyDescent="0.25">
      <c r="A195" s="22" t="s">
        <v>256</v>
      </c>
      <c r="B195" s="39" t="s">
        <v>257</v>
      </c>
      <c r="C195" s="93">
        <v>0</v>
      </c>
      <c r="E195" s="49"/>
      <c r="F195" s="99">
        <f t="shared" si="19"/>
        <v>0</v>
      </c>
      <c r="G195" s="49"/>
      <c r="H195" s="20"/>
      <c r="L195" s="20"/>
      <c r="M195" s="20"/>
      <c r="N195" s="51"/>
    </row>
    <row r="196" spans="1:14" x14ac:dyDescent="0.25">
      <c r="A196" s="22" t="s">
        <v>258</v>
      </c>
      <c r="B196" s="39" t="s">
        <v>259</v>
      </c>
      <c r="C196" s="93">
        <v>0</v>
      </c>
      <c r="E196" s="49"/>
      <c r="F196" s="99">
        <f t="shared" si="19"/>
        <v>0</v>
      </c>
      <c r="G196" s="49"/>
      <c r="H196" s="20"/>
      <c r="L196" s="20"/>
      <c r="M196" s="20"/>
      <c r="N196" s="51"/>
    </row>
    <row r="197" spans="1:14" x14ac:dyDescent="0.25">
      <c r="A197" s="22" t="s">
        <v>260</v>
      </c>
      <c r="B197" s="39" t="s">
        <v>261</v>
      </c>
      <c r="C197" s="93">
        <v>0</v>
      </c>
      <c r="E197" s="49"/>
      <c r="F197" s="99">
        <f t="shared" si="19"/>
        <v>0</v>
      </c>
      <c r="G197" s="49"/>
      <c r="H197" s="20"/>
      <c r="L197" s="20"/>
      <c r="M197" s="20"/>
      <c r="N197" s="51"/>
    </row>
    <row r="198" spans="1:14" x14ac:dyDescent="0.25">
      <c r="A198" s="22" t="s">
        <v>262</v>
      </c>
      <c r="B198" s="22" t="s">
        <v>497</v>
      </c>
      <c r="C198" s="93">
        <v>0</v>
      </c>
      <c r="E198" s="49"/>
      <c r="F198" s="99">
        <f t="shared" si="19"/>
        <v>0</v>
      </c>
      <c r="G198" s="49"/>
      <c r="H198" s="20"/>
      <c r="L198" s="20"/>
      <c r="M198" s="20"/>
      <c r="N198" s="51"/>
    </row>
    <row r="199" spans="1:14" x14ac:dyDescent="0.25">
      <c r="A199" s="22" t="s">
        <v>264</v>
      </c>
      <c r="B199" s="39" t="s">
        <v>263</v>
      </c>
      <c r="C199" s="93">
        <v>0</v>
      </c>
      <c r="E199" s="49"/>
      <c r="F199" s="99">
        <f t="shared" si="19"/>
        <v>0</v>
      </c>
      <c r="G199" s="49"/>
      <c r="H199" s="20"/>
      <c r="L199" s="20"/>
      <c r="M199" s="20"/>
      <c r="N199" s="51"/>
    </row>
    <row r="200" spans="1:14" x14ac:dyDescent="0.25">
      <c r="A200" s="22" t="s">
        <v>266</v>
      </c>
      <c r="B200" s="39" t="s">
        <v>265</v>
      </c>
      <c r="C200" s="93">
        <v>0</v>
      </c>
      <c r="E200" s="49"/>
      <c r="F200" s="99">
        <f t="shared" si="19"/>
        <v>0</v>
      </c>
      <c r="G200" s="49"/>
      <c r="H200" s="20"/>
      <c r="L200" s="20"/>
      <c r="M200" s="20"/>
      <c r="N200" s="51"/>
    </row>
    <row r="201" spans="1:14" x14ac:dyDescent="0.25">
      <c r="A201" s="22" t="s">
        <v>267</v>
      </c>
      <c r="B201" s="39" t="s">
        <v>11</v>
      </c>
      <c r="C201" s="93">
        <v>0</v>
      </c>
      <c r="E201" s="49"/>
      <c r="F201" s="99">
        <f t="shared" si="19"/>
        <v>0</v>
      </c>
      <c r="G201" s="49"/>
      <c r="H201" s="20"/>
      <c r="L201" s="20"/>
      <c r="M201" s="20"/>
      <c r="N201" s="51"/>
    </row>
    <row r="202" spans="1:14" x14ac:dyDescent="0.25">
      <c r="A202" s="22" t="s">
        <v>269</v>
      </c>
      <c r="B202" s="39" t="s">
        <v>268</v>
      </c>
      <c r="C202" s="93">
        <v>0</v>
      </c>
      <c r="E202" s="49"/>
      <c r="F202" s="99">
        <f t="shared" si="19"/>
        <v>0</v>
      </c>
      <c r="G202" s="49"/>
      <c r="H202" s="20"/>
      <c r="L202" s="20"/>
      <c r="M202" s="20"/>
      <c r="N202" s="51"/>
    </row>
    <row r="203" spans="1:14" x14ac:dyDescent="0.25">
      <c r="A203" s="22" t="s">
        <v>271</v>
      </c>
      <c r="B203" s="39" t="s">
        <v>270</v>
      </c>
      <c r="C203" s="93">
        <v>0</v>
      </c>
      <c r="E203" s="49"/>
      <c r="F203" s="99">
        <f t="shared" si="19"/>
        <v>0</v>
      </c>
      <c r="G203" s="49"/>
      <c r="H203" s="20"/>
      <c r="L203" s="20"/>
      <c r="M203" s="20"/>
      <c r="N203" s="51"/>
    </row>
    <row r="204" spans="1:14" x14ac:dyDescent="0.25">
      <c r="A204" s="22" t="s">
        <v>273</v>
      </c>
      <c r="B204" s="39" t="s">
        <v>272</v>
      </c>
      <c r="C204" s="93">
        <v>0</v>
      </c>
      <c r="E204" s="49"/>
      <c r="F204" s="99">
        <f t="shared" si="19"/>
        <v>0</v>
      </c>
      <c r="G204" s="49"/>
      <c r="H204" s="20"/>
      <c r="L204" s="20"/>
      <c r="M204" s="20"/>
      <c r="N204" s="51"/>
    </row>
    <row r="205" spans="1:14" x14ac:dyDescent="0.25">
      <c r="A205" s="22" t="s">
        <v>275</v>
      </c>
      <c r="B205" s="39" t="s">
        <v>274</v>
      </c>
      <c r="C205" s="93">
        <v>0</v>
      </c>
      <c r="E205" s="49"/>
      <c r="F205" s="99">
        <f t="shared" si="19"/>
        <v>0</v>
      </c>
      <c r="G205" s="49"/>
      <c r="H205" s="20"/>
      <c r="L205" s="20"/>
      <c r="M205" s="20"/>
      <c r="N205" s="51"/>
    </row>
    <row r="206" spans="1:14" x14ac:dyDescent="0.25">
      <c r="A206" s="22" t="s">
        <v>277</v>
      </c>
      <c r="B206" s="39" t="s">
        <v>276</v>
      </c>
      <c r="C206" s="93">
        <v>0</v>
      </c>
      <c r="E206" s="49"/>
      <c r="F206" s="99">
        <f>IF($C$209=0,"",IF(C206="[for completion]","",C206/$C$209))</f>
        <v>0</v>
      </c>
      <c r="G206" s="49"/>
      <c r="H206" s="20"/>
      <c r="L206" s="20"/>
      <c r="M206" s="20"/>
      <c r="N206" s="51"/>
    </row>
    <row r="207" spans="1:14" x14ac:dyDescent="0.25">
      <c r="A207" s="22" t="s">
        <v>278</v>
      </c>
      <c r="B207" s="39" t="s">
        <v>89</v>
      </c>
      <c r="C207" s="93">
        <v>0</v>
      </c>
      <c r="E207" s="49"/>
      <c r="F207" s="99">
        <f t="shared" si="19"/>
        <v>0</v>
      </c>
      <c r="G207" s="49"/>
      <c r="H207" s="20"/>
      <c r="L207" s="20"/>
      <c r="M207" s="20"/>
      <c r="N207" s="51"/>
    </row>
    <row r="208" spans="1:14" x14ac:dyDescent="0.25">
      <c r="A208" s="22" t="s">
        <v>280</v>
      </c>
      <c r="B208" s="48" t="s">
        <v>279</v>
      </c>
      <c r="C208" s="93">
        <v>0</v>
      </c>
      <c r="D208" s="39"/>
      <c r="E208" s="49"/>
      <c r="F208" s="114">
        <f>IF($C$209=0,"",IF(C208="[for completion]","",C208/$C$209))</f>
        <v>0</v>
      </c>
      <c r="G208" s="49"/>
      <c r="H208" s="20"/>
      <c r="L208" s="20"/>
      <c r="M208" s="20"/>
      <c r="N208" s="51"/>
    </row>
    <row r="209" spans="1:14" outlineLevel="1" x14ac:dyDescent="0.25">
      <c r="A209" s="22" t="s">
        <v>281</v>
      </c>
      <c r="B209" s="54" t="s">
        <v>91</v>
      </c>
      <c r="C209" s="93">
        <f>SUM(C193:C207)</f>
        <v>208.61403841000001</v>
      </c>
      <c r="E209" s="49"/>
      <c r="F209" s="100">
        <f>SUM(F193:F207)</f>
        <v>1</v>
      </c>
      <c r="G209" s="49"/>
      <c r="H209" s="20"/>
      <c r="L209" s="20"/>
      <c r="M209" s="20"/>
      <c r="N209" s="51"/>
    </row>
    <row r="210" spans="1:14" outlineLevel="1" x14ac:dyDescent="0.25">
      <c r="A210" s="22" t="s">
        <v>282</v>
      </c>
      <c r="B210" s="50" t="s">
        <v>93</v>
      </c>
      <c r="C210" s="93"/>
      <c r="E210" s="49"/>
      <c r="F210" s="99">
        <f t="shared" ref="F210:F215" si="20">IF($C$209=0,"",IF(C210="[for completion]","",C210/$C$209))</f>
        <v>0</v>
      </c>
      <c r="G210" s="49"/>
      <c r="H210" s="20"/>
      <c r="L210" s="20"/>
      <c r="M210" s="20"/>
      <c r="N210" s="51"/>
    </row>
    <row r="211" spans="1:14" outlineLevel="1" x14ac:dyDescent="0.25">
      <c r="A211" s="22" t="s">
        <v>283</v>
      </c>
      <c r="B211" s="50" t="s">
        <v>93</v>
      </c>
      <c r="C211" s="93"/>
      <c r="E211" s="49"/>
      <c r="F211" s="99">
        <f t="shared" si="20"/>
        <v>0</v>
      </c>
      <c r="G211" s="49"/>
      <c r="H211" s="20"/>
      <c r="L211" s="20"/>
      <c r="M211" s="20"/>
      <c r="N211" s="51"/>
    </row>
    <row r="212" spans="1:14" outlineLevel="1" x14ac:dyDescent="0.25">
      <c r="A212" s="22" t="s">
        <v>284</v>
      </c>
      <c r="B212" s="50" t="s">
        <v>93</v>
      </c>
      <c r="C212" s="93"/>
      <c r="E212" s="49"/>
      <c r="F212" s="99">
        <f t="shared" si="20"/>
        <v>0</v>
      </c>
      <c r="G212" s="49"/>
      <c r="H212" s="20"/>
      <c r="L212" s="20"/>
      <c r="M212" s="20"/>
      <c r="N212" s="51"/>
    </row>
    <row r="213" spans="1:14" outlineLevel="1" x14ac:dyDescent="0.25">
      <c r="A213" s="22" t="s">
        <v>285</v>
      </c>
      <c r="B213" s="50" t="s">
        <v>93</v>
      </c>
      <c r="C213" s="93"/>
      <c r="E213" s="49"/>
      <c r="F213" s="99">
        <f t="shared" si="20"/>
        <v>0</v>
      </c>
      <c r="G213" s="49"/>
      <c r="H213" s="20"/>
      <c r="L213" s="20"/>
      <c r="M213" s="20"/>
      <c r="N213" s="51"/>
    </row>
    <row r="214" spans="1:14" outlineLevel="1" x14ac:dyDescent="0.25">
      <c r="A214" s="22" t="s">
        <v>286</v>
      </c>
      <c r="B214" s="50" t="s">
        <v>93</v>
      </c>
      <c r="C214" s="93"/>
      <c r="E214" s="49"/>
      <c r="F214" s="99">
        <f t="shared" si="20"/>
        <v>0</v>
      </c>
      <c r="G214" s="49"/>
      <c r="H214" s="20"/>
      <c r="L214" s="20"/>
      <c r="M214" s="20"/>
      <c r="N214" s="51"/>
    </row>
    <row r="215" spans="1:14" outlineLevel="1" x14ac:dyDescent="0.25">
      <c r="A215" s="22" t="s">
        <v>287</v>
      </c>
      <c r="B215" s="50" t="s">
        <v>93</v>
      </c>
      <c r="C215" s="93"/>
      <c r="E215" s="49"/>
      <c r="F215" s="99">
        <f t="shared" si="20"/>
        <v>0</v>
      </c>
      <c r="G215" s="49"/>
      <c r="H215" s="20"/>
      <c r="L215" s="20"/>
      <c r="M215" s="20"/>
      <c r="N215" s="51"/>
    </row>
    <row r="216" spans="1:14" ht="15" customHeight="1" x14ac:dyDescent="0.25">
      <c r="A216" s="41"/>
      <c r="B216" s="42" t="s">
        <v>288</v>
      </c>
      <c r="C216" s="41" t="s">
        <v>60</v>
      </c>
      <c r="D216" s="41"/>
      <c r="E216" s="43"/>
      <c r="F216" s="44" t="s">
        <v>79</v>
      </c>
      <c r="G216" s="44" t="s">
        <v>210</v>
      </c>
      <c r="H216" s="20"/>
      <c r="L216" s="20"/>
      <c r="M216" s="20"/>
      <c r="N216" s="51"/>
    </row>
    <row r="217" spans="1:14" x14ac:dyDescent="0.25">
      <c r="A217" s="22" t="s">
        <v>289</v>
      </c>
      <c r="B217" s="18" t="s">
        <v>290</v>
      </c>
      <c r="C217" s="93">
        <v>0</v>
      </c>
      <c r="E217" s="58"/>
      <c r="F217" s="99">
        <f>IF($C$38=0,"",IF(C217="[for completion]","",IF(C217="","",C217/$C$38)))</f>
        <v>0</v>
      </c>
      <c r="G217" s="99">
        <f>IF($C$39=0,"",IF(C217="[for completion]","",IF(C217="","",C217/$C$39)))</f>
        <v>0</v>
      </c>
      <c r="H217" s="20"/>
      <c r="L217" s="20"/>
      <c r="M217" s="20"/>
      <c r="N217" s="51"/>
    </row>
    <row r="218" spans="1:14" x14ac:dyDescent="0.25">
      <c r="A218" s="22" t="s">
        <v>291</v>
      </c>
      <c r="B218" s="18" t="s">
        <v>292</v>
      </c>
      <c r="C218" s="93">
        <v>0</v>
      </c>
      <c r="E218" s="58"/>
      <c r="F218" s="99">
        <f>IF($C$38=0,"",IF(C218="[for completion]","",IF(C218="","",C218/$C$38)))</f>
        <v>0</v>
      </c>
      <c r="G218" s="99">
        <f>IF($C$39=0,"",IF(C218="[for completion]","",IF(C218="","",C218/$C$39)))</f>
        <v>0</v>
      </c>
      <c r="H218" s="20"/>
      <c r="L218" s="20"/>
      <c r="M218" s="20"/>
      <c r="N218" s="51"/>
    </row>
    <row r="219" spans="1:14" x14ac:dyDescent="0.25">
      <c r="A219" s="22" t="s">
        <v>293</v>
      </c>
      <c r="B219" s="18" t="s">
        <v>89</v>
      </c>
      <c r="C219" s="93">
        <v>0</v>
      </c>
      <c r="E219" s="58"/>
      <c r="F219" s="99">
        <f>IF($C$38=0,"",IF(C219="[for completion]","",IF(C219="","",C219/$C$38)))</f>
        <v>0</v>
      </c>
      <c r="G219" s="99">
        <f>IF($C$39=0,"",IF(C219="[for completion]","",IF(C219="","",C219/$C$39)))</f>
        <v>0</v>
      </c>
      <c r="H219" s="20"/>
      <c r="L219" s="20"/>
      <c r="M219" s="20"/>
      <c r="N219" s="51"/>
    </row>
    <row r="220" spans="1:14" x14ac:dyDescent="0.25">
      <c r="A220" s="22" t="s">
        <v>294</v>
      </c>
      <c r="B220" s="54" t="s">
        <v>91</v>
      </c>
      <c r="C220" s="93">
        <f>SUM(C217:C219)</f>
        <v>0</v>
      </c>
      <c r="E220" s="58"/>
      <c r="F220" s="92">
        <f>SUM(F217:F219)</f>
        <v>0</v>
      </c>
      <c r="G220" s="92">
        <f>SUM(G217:G219)</f>
        <v>0</v>
      </c>
      <c r="H220" s="20"/>
      <c r="L220" s="20"/>
      <c r="M220" s="20"/>
      <c r="N220" s="51"/>
    </row>
    <row r="221" spans="1:14" outlineLevel="1" x14ac:dyDescent="0.25">
      <c r="A221" s="22" t="s">
        <v>295</v>
      </c>
      <c r="B221" s="50" t="s">
        <v>93</v>
      </c>
      <c r="C221" s="93"/>
      <c r="E221" s="58"/>
      <c r="F221" s="99" t="str">
        <f t="shared" ref="F221:F227" si="21">IF($C$38=0,"",IF(C221="[for completion]","",IF(C221="","",C221/$C$38)))</f>
        <v/>
      </c>
      <c r="G221" s="99" t="str">
        <f t="shared" ref="G221:G227" si="22">IF($C$39=0,"",IF(C221="[for completion]","",IF(C221="","",C221/$C$39)))</f>
        <v/>
      </c>
      <c r="H221" s="20"/>
      <c r="L221" s="20"/>
      <c r="M221" s="20"/>
      <c r="N221" s="51"/>
    </row>
    <row r="222" spans="1:14" outlineLevel="1" x14ac:dyDescent="0.25">
      <c r="A222" s="22" t="s">
        <v>296</v>
      </c>
      <c r="B222" s="50" t="s">
        <v>93</v>
      </c>
      <c r="C222" s="93"/>
      <c r="E222" s="58"/>
      <c r="F222" s="99" t="str">
        <f t="shared" si="21"/>
        <v/>
      </c>
      <c r="G222" s="99" t="str">
        <f t="shared" si="22"/>
        <v/>
      </c>
      <c r="H222" s="20"/>
      <c r="L222" s="20"/>
      <c r="M222" s="20"/>
      <c r="N222" s="51"/>
    </row>
    <row r="223" spans="1:14" outlineLevel="1" x14ac:dyDescent="0.25">
      <c r="A223" s="22" t="s">
        <v>297</v>
      </c>
      <c r="B223" s="50" t="s">
        <v>93</v>
      </c>
      <c r="C223" s="93"/>
      <c r="E223" s="58"/>
      <c r="F223" s="99" t="str">
        <f t="shared" si="21"/>
        <v/>
      </c>
      <c r="G223" s="99" t="str">
        <f t="shared" si="22"/>
        <v/>
      </c>
      <c r="H223" s="20"/>
      <c r="L223" s="20"/>
      <c r="M223" s="20"/>
      <c r="N223" s="51"/>
    </row>
    <row r="224" spans="1:14" outlineLevel="1" x14ac:dyDescent="0.25">
      <c r="A224" s="22" t="s">
        <v>298</v>
      </c>
      <c r="B224" s="50" t="s">
        <v>93</v>
      </c>
      <c r="C224" s="93"/>
      <c r="E224" s="58"/>
      <c r="F224" s="99" t="str">
        <f t="shared" si="21"/>
        <v/>
      </c>
      <c r="G224" s="99" t="str">
        <f t="shared" si="22"/>
        <v/>
      </c>
      <c r="H224" s="20"/>
      <c r="L224" s="20"/>
      <c r="M224" s="20"/>
      <c r="N224" s="51"/>
    </row>
    <row r="225" spans="1:14" outlineLevel="1" x14ac:dyDescent="0.25">
      <c r="A225" s="22" t="s">
        <v>299</v>
      </c>
      <c r="B225" s="50" t="s">
        <v>93</v>
      </c>
      <c r="C225" s="93"/>
      <c r="E225" s="58"/>
      <c r="F225" s="99" t="str">
        <f t="shared" si="21"/>
        <v/>
      </c>
      <c r="G225" s="99" t="str">
        <f t="shared" si="22"/>
        <v/>
      </c>
      <c r="H225" s="20"/>
      <c r="L225" s="20"/>
      <c r="M225" s="20"/>
    </row>
    <row r="226" spans="1:14" outlineLevel="1" x14ac:dyDescent="0.25">
      <c r="A226" s="22" t="s">
        <v>300</v>
      </c>
      <c r="B226" s="50" t="s">
        <v>93</v>
      </c>
      <c r="C226" s="93"/>
      <c r="E226" s="39"/>
      <c r="F226" s="99" t="str">
        <f t="shared" si="21"/>
        <v/>
      </c>
      <c r="G226" s="99" t="str">
        <f t="shared" si="22"/>
        <v/>
      </c>
      <c r="H226" s="20"/>
      <c r="L226" s="20"/>
      <c r="M226" s="20"/>
    </row>
    <row r="227" spans="1:14" outlineLevel="1" x14ac:dyDescent="0.25">
      <c r="A227" s="22" t="s">
        <v>301</v>
      </c>
      <c r="B227" s="50" t="s">
        <v>93</v>
      </c>
      <c r="C227" s="93"/>
      <c r="E227" s="58"/>
      <c r="F227" s="99" t="str">
        <f t="shared" si="21"/>
        <v/>
      </c>
      <c r="G227" s="99" t="str">
        <f t="shared" si="22"/>
        <v/>
      </c>
      <c r="H227" s="20"/>
      <c r="L227" s="20"/>
      <c r="M227" s="20"/>
    </row>
    <row r="228" spans="1:14" ht="15" customHeight="1" x14ac:dyDescent="0.25">
      <c r="A228" s="41"/>
      <c r="B228" s="42" t="s">
        <v>302</v>
      </c>
      <c r="C228" s="41"/>
      <c r="D228" s="41"/>
      <c r="E228" s="43"/>
      <c r="F228" s="44"/>
      <c r="G228" s="44"/>
      <c r="H228" s="20"/>
      <c r="L228" s="20"/>
      <c r="M228" s="20"/>
    </row>
    <row r="229" spans="1:14" ht="30" x14ac:dyDescent="0.25">
      <c r="A229" s="22" t="s">
        <v>303</v>
      </c>
      <c r="B229" s="39" t="s">
        <v>304</v>
      </c>
      <c r="C229" s="139" t="s">
        <v>1552</v>
      </c>
      <c r="H229" s="20"/>
      <c r="L229" s="20"/>
      <c r="M229" s="20"/>
    </row>
    <row r="230" spans="1:14" ht="15" customHeight="1" x14ac:dyDescent="0.25">
      <c r="A230" s="41"/>
      <c r="B230" s="42" t="s">
        <v>305</v>
      </c>
      <c r="C230" s="41"/>
      <c r="D230" s="41"/>
      <c r="E230" s="43"/>
      <c r="F230" s="44"/>
      <c r="G230" s="44"/>
      <c r="H230" s="20"/>
      <c r="L230" s="20"/>
      <c r="M230" s="20"/>
    </row>
    <row r="231" spans="1:14" x14ac:dyDescent="0.25">
      <c r="A231" s="22" t="s">
        <v>10</v>
      </c>
      <c r="B231" s="22" t="s">
        <v>937</v>
      </c>
      <c r="C231" s="93" t="s">
        <v>763</v>
      </c>
      <c r="E231" s="39"/>
      <c r="H231" s="20"/>
      <c r="L231" s="20"/>
      <c r="M231" s="20"/>
    </row>
    <row r="232" spans="1:14" x14ac:dyDescent="0.25">
      <c r="A232" s="22" t="s">
        <v>306</v>
      </c>
      <c r="B232" s="1" t="s">
        <v>307</v>
      </c>
      <c r="C232" s="93" t="s">
        <v>1553</v>
      </c>
      <c r="E232" s="39"/>
      <c r="H232" s="20"/>
      <c r="L232" s="20"/>
      <c r="M232" s="20"/>
    </row>
    <row r="233" spans="1:14" x14ac:dyDescent="0.25">
      <c r="A233" s="22" t="s">
        <v>308</v>
      </c>
      <c r="B233" s="1" t="s">
        <v>309</v>
      </c>
      <c r="C233" s="93" t="s">
        <v>763</v>
      </c>
      <c r="E233" s="39"/>
      <c r="H233" s="20"/>
      <c r="L233" s="20"/>
      <c r="M233" s="20"/>
    </row>
    <row r="234" spans="1:14" outlineLevel="1" x14ac:dyDescent="0.25">
      <c r="A234" s="22" t="s">
        <v>310</v>
      </c>
      <c r="B234" s="37" t="s">
        <v>311</v>
      </c>
      <c r="C234" s="95"/>
      <c r="D234" s="39"/>
      <c r="E234" s="39"/>
      <c r="H234" s="20"/>
      <c r="L234" s="20"/>
      <c r="M234" s="20"/>
    </row>
    <row r="235" spans="1:14" outlineLevel="1" x14ac:dyDescent="0.25">
      <c r="A235" s="22" t="s">
        <v>312</v>
      </c>
      <c r="B235" s="37" t="s">
        <v>313</v>
      </c>
      <c r="C235" s="95"/>
      <c r="D235" s="39"/>
      <c r="E235" s="39"/>
      <c r="H235" s="20"/>
      <c r="L235" s="20"/>
      <c r="M235" s="20"/>
    </row>
    <row r="236" spans="1:14" outlineLevel="1" x14ac:dyDescent="0.25">
      <c r="A236" s="22" t="s">
        <v>314</v>
      </c>
      <c r="B236" s="37" t="s">
        <v>315</v>
      </c>
      <c r="C236" s="39"/>
      <c r="D236" s="39"/>
      <c r="E236" s="39"/>
      <c r="H236" s="20"/>
      <c r="L236" s="20"/>
      <c r="M236" s="20"/>
    </row>
    <row r="237" spans="1:14" outlineLevel="1" x14ac:dyDescent="0.25">
      <c r="A237" s="22" t="s">
        <v>316</v>
      </c>
      <c r="C237" s="39"/>
      <c r="D237" s="39"/>
      <c r="E237" s="39"/>
      <c r="H237" s="20"/>
      <c r="L237" s="20"/>
      <c r="M237" s="20"/>
    </row>
    <row r="238" spans="1:14" outlineLevel="1" x14ac:dyDescent="0.25">
      <c r="A238" s="22" t="s">
        <v>317</v>
      </c>
      <c r="C238" s="39"/>
      <c r="D238" s="39"/>
      <c r="E238" s="39"/>
      <c r="H238" s="20"/>
      <c r="L238" s="20"/>
      <c r="M238" s="20"/>
    </row>
    <row r="239" spans="1:14" outlineLevel="1" x14ac:dyDescent="0.25">
      <c r="A239" s="41"/>
      <c r="B239" s="42" t="s">
        <v>1508</v>
      </c>
      <c r="C239" s="41"/>
      <c r="D239" s="41"/>
      <c r="E239" s="41"/>
      <c r="F239" s="41"/>
      <c r="G239" s="41"/>
      <c r="H239" s="20"/>
      <c r="K239"/>
      <c r="L239"/>
      <c r="M239"/>
      <c r="N239"/>
    </row>
    <row r="240" spans="1:14" ht="30" outlineLevel="1" x14ac:dyDescent="0.25">
      <c r="A240" s="22" t="s">
        <v>998</v>
      </c>
      <c r="B240" s="22" t="s">
        <v>1507</v>
      </c>
      <c r="C240" s="22" t="s">
        <v>1497</v>
      </c>
      <c r="G240"/>
      <c r="H240" s="20"/>
      <c r="K240"/>
      <c r="L240"/>
      <c r="M240"/>
      <c r="N240"/>
    </row>
    <row r="241" spans="1:14" outlineLevel="1" x14ac:dyDescent="0.25">
      <c r="A241" s="22" t="s">
        <v>999</v>
      </c>
      <c r="B241" s="22" t="s">
        <v>1515</v>
      </c>
      <c r="C241" s="22" t="s">
        <v>32</v>
      </c>
      <c r="G241"/>
      <c r="H241" s="20"/>
      <c r="K241"/>
      <c r="L241"/>
      <c r="M241"/>
      <c r="N241"/>
    </row>
    <row r="242" spans="1:14" outlineLevel="1" x14ac:dyDescent="0.25">
      <c r="A242" s="22" t="s">
        <v>1170</v>
      </c>
      <c r="B242" s="22" t="s">
        <v>1498</v>
      </c>
      <c r="C242" s="22" t="s">
        <v>1500</v>
      </c>
      <c r="G242"/>
      <c r="H242" s="20"/>
      <c r="K242"/>
      <c r="L242"/>
      <c r="M242"/>
      <c r="N242"/>
    </row>
    <row r="243" spans="1:14" ht="30" outlineLevel="1" x14ac:dyDescent="0.25">
      <c r="A243" s="22" t="s">
        <v>1171</v>
      </c>
      <c r="B243" s="22" t="s">
        <v>1506</v>
      </c>
      <c r="C243" s="22" t="s">
        <v>1497</v>
      </c>
      <c r="G243"/>
      <c r="H243" s="20"/>
      <c r="K243"/>
      <c r="L243"/>
      <c r="M243"/>
      <c r="N243"/>
    </row>
    <row r="244" spans="1:14" outlineLevel="1" x14ac:dyDescent="0.25">
      <c r="A244" s="22" t="s">
        <v>1503</v>
      </c>
      <c r="B244" s="22" t="s">
        <v>1499</v>
      </c>
      <c r="C244" s="135" t="s">
        <v>1501</v>
      </c>
      <c r="D244" s="135" t="s">
        <v>1520</v>
      </c>
      <c r="E244" s="112"/>
      <c r="G244"/>
      <c r="H244" s="20"/>
      <c r="K244"/>
      <c r="L244"/>
      <c r="M244"/>
      <c r="N244"/>
    </row>
    <row r="245" spans="1:14" outlineLevel="1" x14ac:dyDescent="0.25">
      <c r="A245" s="22" t="s">
        <v>1504</v>
      </c>
      <c r="B245" s="22" t="s">
        <v>1502</v>
      </c>
      <c r="C245" s="112" t="s">
        <v>1497</v>
      </c>
      <c r="G245"/>
      <c r="H245" s="20"/>
      <c r="K245"/>
      <c r="L245"/>
      <c r="M245"/>
      <c r="N245"/>
    </row>
    <row r="246" spans="1:14" outlineLevel="1" x14ac:dyDescent="0.25">
      <c r="A246" s="22" t="s">
        <v>1505</v>
      </c>
      <c r="B246" s="22" t="s">
        <v>1516</v>
      </c>
      <c r="C246" s="22" t="s">
        <v>1500</v>
      </c>
      <c r="G246"/>
      <c r="H246" s="20"/>
      <c r="K246"/>
      <c r="L246"/>
      <c r="M246"/>
      <c r="N246"/>
    </row>
    <row r="247" spans="1:14" outlineLevel="1" x14ac:dyDescent="0.25">
      <c r="A247" s="22" t="s">
        <v>1001</v>
      </c>
      <c r="D247"/>
      <c r="E247"/>
      <c r="F247"/>
      <c r="G247"/>
      <c r="H247" s="20"/>
      <c r="K247"/>
      <c r="L247"/>
      <c r="M247"/>
      <c r="N247"/>
    </row>
    <row r="248" spans="1:14" outlineLevel="1" x14ac:dyDescent="0.25">
      <c r="A248" s="22" t="s">
        <v>1002</v>
      </c>
      <c r="D248"/>
      <c r="E248"/>
      <c r="F248"/>
      <c r="G248"/>
      <c r="H248" s="20"/>
      <c r="K248"/>
      <c r="L248"/>
      <c r="M248"/>
      <c r="N248"/>
    </row>
    <row r="249" spans="1:14" outlineLevel="1" x14ac:dyDescent="0.25">
      <c r="A249" s="22" t="s">
        <v>1000</v>
      </c>
      <c r="D249"/>
      <c r="E249"/>
      <c r="F249"/>
      <c r="G249"/>
      <c r="H249" s="20"/>
      <c r="K249"/>
      <c r="L249"/>
      <c r="M249"/>
      <c r="N249"/>
    </row>
    <row r="250" spans="1:14" outlineLevel="1" x14ac:dyDescent="0.25">
      <c r="A250" s="22" t="s">
        <v>1003</v>
      </c>
      <c r="D250"/>
      <c r="E250"/>
      <c r="F250"/>
      <c r="G250"/>
      <c r="H250" s="20"/>
      <c r="K250"/>
      <c r="L250"/>
      <c r="M250"/>
      <c r="N250"/>
    </row>
    <row r="251" spans="1:14" outlineLevel="1" x14ac:dyDescent="0.25">
      <c r="A251" s="22" t="s">
        <v>1004</v>
      </c>
      <c r="D251"/>
      <c r="E251"/>
      <c r="F251"/>
      <c r="G251"/>
      <c r="H251" s="20"/>
      <c r="K251"/>
      <c r="L251"/>
      <c r="M251"/>
      <c r="N251"/>
    </row>
    <row r="252" spans="1:14" outlineLevel="1" x14ac:dyDescent="0.25">
      <c r="A252" s="22" t="s">
        <v>1005</v>
      </c>
      <c r="D252"/>
      <c r="E252"/>
      <c r="F252"/>
      <c r="G252"/>
      <c r="H252" s="20"/>
      <c r="K252"/>
      <c r="L252"/>
      <c r="M252"/>
      <c r="N252"/>
    </row>
    <row r="253" spans="1:14" outlineLevel="1" x14ac:dyDescent="0.25">
      <c r="A253" s="22" t="s">
        <v>1006</v>
      </c>
      <c r="D253"/>
      <c r="E253"/>
      <c r="F253"/>
      <c r="G253"/>
      <c r="H253" s="20"/>
      <c r="K253"/>
      <c r="L253"/>
      <c r="M253"/>
      <c r="N253"/>
    </row>
    <row r="254" spans="1:14" outlineLevel="1" x14ac:dyDescent="0.25">
      <c r="A254" s="22" t="s">
        <v>1007</v>
      </c>
      <c r="D254"/>
      <c r="E254"/>
      <c r="F254"/>
      <c r="G254"/>
      <c r="H254" s="20"/>
      <c r="K254"/>
      <c r="L254"/>
      <c r="M254"/>
      <c r="N254"/>
    </row>
    <row r="255" spans="1:14" outlineLevel="1" x14ac:dyDescent="0.25">
      <c r="A255" s="22" t="s">
        <v>1008</v>
      </c>
      <c r="D255"/>
      <c r="E255"/>
      <c r="F255"/>
      <c r="G255"/>
      <c r="H255" s="20"/>
      <c r="K255"/>
      <c r="L255"/>
      <c r="M255"/>
      <c r="N255"/>
    </row>
    <row r="256" spans="1:14" outlineLevel="1" x14ac:dyDescent="0.25">
      <c r="A256" s="22" t="s">
        <v>1009</v>
      </c>
      <c r="D256"/>
      <c r="E256"/>
      <c r="F256"/>
      <c r="G256"/>
      <c r="H256" s="20"/>
      <c r="K256"/>
      <c r="L256"/>
      <c r="M256"/>
      <c r="N256"/>
    </row>
    <row r="257" spans="1:14" outlineLevel="1" x14ac:dyDescent="0.25">
      <c r="A257" s="22" t="s">
        <v>1010</v>
      </c>
      <c r="D257"/>
      <c r="E257"/>
      <c r="F257"/>
      <c r="G257"/>
      <c r="H257" s="20"/>
      <c r="K257"/>
      <c r="L257"/>
      <c r="M257"/>
      <c r="N257"/>
    </row>
    <row r="258" spans="1:14" outlineLevel="1" x14ac:dyDescent="0.25">
      <c r="A258" s="22" t="s">
        <v>1011</v>
      </c>
      <c r="D258"/>
      <c r="E258"/>
      <c r="F258"/>
      <c r="G258"/>
      <c r="H258" s="20"/>
      <c r="K258"/>
      <c r="L258"/>
      <c r="M258"/>
      <c r="N258"/>
    </row>
    <row r="259" spans="1:14" outlineLevel="1" x14ac:dyDescent="0.25">
      <c r="A259" s="22" t="s">
        <v>1012</v>
      </c>
      <c r="D259"/>
      <c r="E259"/>
      <c r="F259"/>
      <c r="G259"/>
      <c r="H259" s="20"/>
      <c r="K259"/>
      <c r="L259"/>
      <c r="M259"/>
      <c r="N259"/>
    </row>
    <row r="260" spans="1:14" outlineLevel="1" x14ac:dyDescent="0.25">
      <c r="A260" s="22" t="s">
        <v>1013</v>
      </c>
      <c r="D260"/>
      <c r="E260"/>
      <c r="F260"/>
      <c r="G260"/>
      <c r="H260" s="20"/>
      <c r="K260"/>
      <c r="L260"/>
      <c r="M260"/>
      <c r="N260"/>
    </row>
    <row r="261" spans="1:14" outlineLevel="1" x14ac:dyDescent="0.25">
      <c r="A261" s="22" t="s">
        <v>1014</v>
      </c>
      <c r="D261"/>
      <c r="E261"/>
      <c r="F261"/>
      <c r="G261"/>
      <c r="H261" s="20"/>
      <c r="K261"/>
      <c r="L261"/>
      <c r="M261"/>
      <c r="N261"/>
    </row>
    <row r="262" spans="1:14" outlineLevel="1" x14ac:dyDescent="0.25">
      <c r="A262" s="22" t="s">
        <v>1015</v>
      </c>
      <c r="D262"/>
      <c r="E262"/>
      <c r="F262"/>
      <c r="G262"/>
      <c r="H262" s="20"/>
      <c r="K262"/>
      <c r="L262"/>
      <c r="M262"/>
      <c r="N262"/>
    </row>
    <row r="263" spans="1:14" outlineLevel="1" x14ac:dyDescent="0.25">
      <c r="A263" s="22" t="s">
        <v>1016</v>
      </c>
      <c r="D263"/>
      <c r="E263"/>
      <c r="F263"/>
      <c r="G263"/>
      <c r="H263" s="20"/>
      <c r="K263"/>
      <c r="L263"/>
      <c r="M263"/>
      <c r="N263"/>
    </row>
    <row r="264" spans="1:14" outlineLevel="1" x14ac:dyDescent="0.25">
      <c r="A264" s="22" t="s">
        <v>1017</v>
      </c>
      <c r="D264"/>
      <c r="E264"/>
      <c r="F264"/>
      <c r="G264"/>
      <c r="H264" s="20"/>
      <c r="K264"/>
      <c r="L264"/>
      <c r="M264"/>
      <c r="N264"/>
    </row>
    <row r="265" spans="1:14" outlineLevel="1" x14ac:dyDescent="0.25">
      <c r="A265" s="22" t="s">
        <v>1018</v>
      </c>
      <c r="D265"/>
      <c r="E265"/>
      <c r="F265"/>
      <c r="G265"/>
      <c r="H265" s="20"/>
      <c r="K265"/>
      <c r="L265"/>
      <c r="M265"/>
      <c r="N265"/>
    </row>
    <row r="266" spans="1:14" outlineLevel="1" x14ac:dyDescent="0.25">
      <c r="A266" s="22" t="s">
        <v>1019</v>
      </c>
      <c r="D266"/>
      <c r="E266"/>
      <c r="F266"/>
      <c r="G266"/>
      <c r="H266" s="20"/>
      <c r="K266"/>
      <c r="L266"/>
      <c r="M266"/>
      <c r="N266"/>
    </row>
    <row r="267" spans="1:14" outlineLevel="1" x14ac:dyDescent="0.25">
      <c r="A267" s="22" t="s">
        <v>1020</v>
      </c>
      <c r="D267"/>
      <c r="E267"/>
      <c r="F267"/>
      <c r="G267"/>
      <c r="H267" s="20"/>
      <c r="K267"/>
      <c r="L267"/>
      <c r="M267"/>
      <c r="N267"/>
    </row>
    <row r="268" spans="1:14" outlineLevel="1" x14ac:dyDescent="0.25">
      <c r="A268" s="22" t="s">
        <v>1021</v>
      </c>
      <c r="D268"/>
      <c r="E268"/>
      <c r="F268"/>
      <c r="G268"/>
      <c r="H268" s="20"/>
      <c r="K268"/>
      <c r="L268"/>
      <c r="M268"/>
      <c r="N268"/>
    </row>
    <row r="269" spans="1:14" outlineLevel="1" x14ac:dyDescent="0.25">
      <c r="A269" s="22" t="s">
        <v>1022</v>
      </c>
      <c r="D269"/>
      <c r="E269"/>
      <c r="F269"/>
      <c r="G269"/>
      <c r="H269" s="20"/>
      <c r="K269"/>
      <c r="L269"/>
      <c r="M269"/>
      <c r="N269"/>
    </row>
    <row r="270" spans="1:14" outlineLevel="1" x14ac:dyDescent="0.25">
      <c r="A270" s="22" t="s">
        <v>1023</v>
      </c>
      <c r="D270"/>
      <c r="E270"/>
      <c r="F270"/>
      <c r="G270"/>
      <c r="H270" s="20"/>
      <c r="K270"/>
      <c r="L270"/>
      <c r="M270"/>
      <c r="N270"/>
    </row>
    <row r="271" spans="1:14" outlineLevel="1" x14ac:dyDescent="0.25">
      <c r="A271" s="22" t="s">
        <v>1024</v>
      </c>
      <c r="D271"/>
      <c r="E271"/>
      <c r="F271"/>
      <c r="G271"/>
      <c r="H271" s="20"/>
      <c r="K271"/>
      <c r="L271"/>
      <c r="M271"/>
      <c r="N271"/>
    </row>
    <row r="272" spans="1:14" outlineLevel="1" x14ac:dyDescent="0.25">
      <c r="A272" s="22" t="s">
        <v>1025</v>
      </c>
      <c r="D272"/>
      <c r="E272"/>
      <c r="F272"/>
      <c r="G272"/>
      <c r="H272" s="20"/>
      <c r="K272"/>
      <c r="L272"/>
      <c r="M272"/>
      <c r="N272"/>
    </row>
    <row r="273" spans="1:14" outlineLevel="1" x14ac:dyDescent="0.25">
      <c r="A273" s="22" t="s">
        <v>1026</v>
      </c>
      <c r="D273"/>
      <c r="E273"/>
      <c r="F273"/>
      <c r="G273"/>
      <c r="H273" s="20"/>
      <c r="K273"/>
      <c r="L273"/>
      <c r="M273"/>
      <c r="N273"/>
    </row>
    <row r="274" spans="1:14" outlineLevel="1" x14ac:dyDescent="0.25">
      <c r="A274" s="22" t="s">
        <v>1027</v>
      </c>
      <c r="D274"/>
      <c r="E274"/>
      <c r="F274"/>
      <c r="G274"/>
      <c r="H274" s="20"/>
      <c r="K274"/>
      <c r="L274"/>
      <c r="M274"/>
      <c r="N274"/>
    </row>
    <row r="275" spans="1:14" outlineLevel="1" x14ac:dyDescent="0.25">
      <c r="A275" s="22" t="s">
        <v>1028</v>
      </c>
      <c r="D275"/>
      <c r="E275"/>
      <c r="F275"/>
      <c r="G275"/>
      <c r="H275" s="20"/>
      <c r="K275"/>
      <c r="L275"/>
      <c r="M275"/>
      <c r="N275"/>
    </row>
    <row r="276" spans="1:14" outlineLevel="1" x14ac:dyDescent="0.25">
      <c r="A276" s="22" t="s">
        <v>1029</v>
      </c>
      <c r="D276"/>
      <c r="E276"/>
      <c r="F276"/>
      <c r="G276"/>
      <c r="H276" s="20"/>
      <c r="K276"/>
      <c r="L276"/>
      <c r="M276"/>
      <c r="N276"/>
    </row>
    <row r="277" spans="1:14" outlineLevel="1" x14ac:dyDescent="0.25">
      <c r="A277" s="22" t="s">
        <v>1030</v>
      </c>
      <c r="D277"/>
      <c r="E277"/>
      <c r="F277"/>
      <c r="G277"/>
      <c r="H277" s="20"/>
      <c r="K277"/>
      <c r="L277"/>
      <c r="M277"/>
      <c r="N277"/>
    </row>
    <row r="278" spans="1:14" outlineLevel="1" x14ac:dyDescent="0.25">
      <c r="A278" s="22" t="s">
        <v>1031</v>
      </c>
      <c r="D278"/>
      <c r="E278"/>
      <c r="F278"/>
      <c r="G278"/>
      <c r="H278" s="20"/>
      <c r="K278"/>
      <c r="L278"/>
      <c r="M278"/>
      <c r="N278"/>
    </row>
    <row r="279" spans="1:14" outlineLevel="1" x14ac:dyDescent="0.25">
      <c r="A279" s="22" t="s">
        <v>1032</v>
      </c>
      <c r="D279"/>
      <c r="E279"/>
      <c r="F279"/>
      <c r="G279"/>
      <c r="H279" s="20"/>
      <c r="K279"/>
      <c r="L279"/>
      <c r="M279"/>
      <c r="N279"/>
    </row>
    <row r="280" spans="1:14" outlineLevel="1" x14ac:dyDescent="0.25">
      <c r="A280" s="22" t="s">
        <v>1033</v>
      </c>
      <c r="D280"/>
      <c r="E280"/>
      <c r="F280"/>
      <c r="G280"/>
      <c r="H280" s="20"/>
      <c r="K280"/>
      <c r="L280"/>
      <c r="M280"/>
      <c r="N280"/>
    </row>
    <row r="281" spans="1:14" outlineLevel="1" x14ac:dyDescent="0.25">
      <c r="A281" s="22" t="s">
        <v>1034</v>
      </c>
      <c r="D281"/>
      <c r="E281"/>
      <c r="F281"/>
      <c r="G281"/>
      <c r="H281" s="20"/>
      <c r="K281"/>
      <c r="L281"/>
      <c r="M281"/>
      <c r="N281"/>
    </row>
    <row r="282" spans="1:14" outlineLevel="1" x14ac:dyDescent="0.25">
      <c r="A282" s="22" t="s">
        <v>1035</v>
      </c>
      <c r="D282"/>
      <c r="E282"/>
      <c r="F282"/>
      <c r="G282"/>
      <c r="H282" s="20"/>
      <c r="K282"/>
      <c r="L282"/>
      <c r="M282"/>
      <c r="N282"/>
    </row>
    <row r="283" spans="1:14" outlineLevel="1" x14ac:dyDescent="0.25">
      <c r="A283" s="22" t="s">
        <v>1036</v>
      </c>
      <c r="D283"/>
      <c r="E283"/>
      <c r="F283"/>
      <c r="G283"/>
      <c r="H283" s="20"/>
      <c r="K283"/>
      <c r="L283"/>
      <c r="M283"/>
      <c r="N283"/>
    </row>
    <row r="284" spans="1:14" outlineLevel="1" x14ac:dyDescent="0.25">
      <c r="A284" s="22" t="s">
        <v>1037</v>
      </c>
      <c r="D284"/>
      <c r="E284"/>
      <c r="F284"/>
      <c r="G284"/>
      <c r="H284" s="20"/>
      <c r="K284"/>
      <c r="L284"/>
      <c r="M284"/>
      <c r="N284"/>
    </row>
    <row r="285" spans="1:14" ht="18.75" x14ac:dyDescent="0.25">
      <c r="A285" s="33"/>
      <c r="B285" s="33" t="s">
        <v>1400</v>
      </c>
      <c r="C285" s="33"/>
      <c r="D285" s="33"/>
      <c r="E285" s="33"/>
      <c r="F285" s="34"/>
      <c r="G285" s="35"/>
      <c r="H285" s="20"/>
      <c r="I285" s="26"/>
      <c r="J285" s="26"/>
      <c r="K285" s="26"/>
      <c r="L285" s="26"/>
      <c r="M285" s="28"/>
    </row>
    <row r="286" spans="1:14" ht="18.75" x14ac:dyDescent="0.25">
      <c r="A286" s="120" t="s">
        <v>1401</v>
      </c>
      <c r="B286" s="121"/>
      <c r="C286" s="121"/>
      <c r="D286" s="121"/>
      <c r="E286" s="121"/>
      <c r="F286" s="122"/>
      <c r="G286" s="121"/>
      <c r="H286" s="20"/>
      <c r="I286" s="26"/>
      <c r="J286" s="26"/>
      <c r="K286" s="26"/>
      <c r="L286" s="26"/>
      <c r="M286" s="28"/>
    </row>
    <row r="287" spans="1:14" ht="18.75" x14ac:dyDescent="0.25">
      <c r="A287" s="120" t="s">
        <v>1201</v>
      </c>
      <c r="B287" s="121"/>
      <c r="C287" s="121"/>
      <c r="D287" s="121"/>
      <c r="E287" s="121"/>
      <c r="F287" s="122"/>
      <c r="G287" s="121"/>
      <c r="H287" s="20"/>
      <c r="I287" s="26"/>
      <c r="J287" s="26"/>
      <c r="K287" s="26"/>
      <c r="L287" s="26"/>
      <c r="M287" s="28"/>
    </row>
    <row r="288" spans="1:14" x14ac:dyDescent="0.25">
      <c r="A288" s="22" t="s">
        <v>318</v>
      </c>
      <c r="B288" s="37" t="s">
        <v>1402</v>
      </c>
      <c r="C288" s="61">
        <f>ROW(B38)</f>
        <v>38</v>
      </c>
      <c r="D288" s="57"/>
      <c r="E288" s="57"/>
      <c r="F288" s="57"/>
      <c r="G288" s="57"/>
      <c r="H288" s="20"/>
      <c r="I288" s="37"/>
      <c r="J288" s="61"/>
      <c r="L288" s="57"/>
      <c r="M288" s="57"/>
      <c r="N288" s="57"/>
    </row>
    <row r="289" spans="1:14" x14ac:dyDescent="0.25">
      <c r="A289" s="22" t="s">
        <v>319</v>
      </c>
      <c r="B289" s="37" t="s">
        <v>1403</v>
      </c>
      <c r="C289" s="61">
        <f>ROW(B39)</f>
        <v>39</v>
      </c>
      <c r="E289" s="57"/>
      <c r="F289" s="57"/>
      <c r="H289" s="20"/>
      <c r="I289" s="37"/>
      <c r="J289" s="61"/>
      <c r="L289" s="57"/>
      <c r="M289" s="57"/>
    </row>
    <row r="290" spans="1:14" ht="30" x14ac:dyDescent="0.25">
      <c r="A290" s="22" t="s">
        <v>320</v>
      </c>
      <c r="B290" s="37" t="s">
        <v>1404</v>
      </c>
      <c r="C290" s="112" t="s">
        <v>1405</v>
      </c>
      <c r="G290" s="62"/>
      <c r="H290" s="20"/>
      <c r="I290" s="37"/>
      <c r="J290" s="61"/>
      <c r="K290" s="61"/>
      <c r="L290" s="62"/>
      <c r="M290" s="57"/>
      <c r="N290" s="62"/>
    </row>
    <row r="291" spans="1:14" x14ac:dyDescent="0.25">
      <c r="A291" s="22" t="s">
        <v>321</v>
      </c>
      <c r="B291" s="37" t="s">
        <v>1406</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25">
      <c r="A292" s="22" t="s">
        <v>322</v>
      </c>
      <c r="B292" s="37" t="s">
        <v>1407</v>
      </c>
      <c r="C292" s="61">
        <f>ROW(B52)</f>
        <v>52</v>
      </c>
      <c r="G292" s="62"/>
      <c r="H292" s="20"/>
      <c r="I292" s="37"/>
      <c r="J292"/>
      <c r="K292" s="61"/>
      <c r="L292" s="62"/>
      <c r="N292" s="62"/>
    </row>
    <row r="293" spans="1:14" x14ac:dyDescent="0.25">
      <c r="A293" s="22" t="s">
        <v>323</v>
      </c>
      <c r="B293" s="37" t="s">
        <v>1408</v>
      </c>
      <c r="C293" s="123"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25">
      <c r="A294" s="22" t="s">
        <v>324</v>
      </c>
      <c r="B294" s="37" t="s">
        <v>1409</v>
      </c>
      <c r="C294" s="123" t="s">
        <v>1493</v>
      </c>
      <c r="H294" s="20"/>
      <c r="I294" s="37"/>
      <c r="J294" s="61"/>
      <c r="M294" s="62"/>
    </row>
    <row r="295" spans="1:14" x14ac:dyDescent="0.25">
      <c r="A295" s="22" t="s">
        <v>325</v>
      </c>
      <c r="B295" s="37" t="s">
        <v>1410</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25">
      <c r="A296" s="22" t="s">
        <v>326</v>
      </c>
      <c r="B296" s="37" t="s">
        <v>1411</v>
      </c>
      <c r="C296" s="61">
        <f>ROW(B111)</f>
        <v>111</v>
      </c>
      <c r="F296" s="62"/>
      <c r="H296" s="20"/>
      <c r="I296" s="37"/>
      <c r="J296" s="61"/>
      <c r="L296" s="62"/>
      <c r="M296" s="62"/>
    </row>
    <row r="297" spans="1:14" x14ac:dyDescent="0.25">
      <c r="A297" s="22" t="s">
        <v>327</v>
      </c>
      <c r="B297" s="37" t="s">
        <v>1412</v>
      </c>
      <c r="C297" s="61">
        <f>ROW(B163)</f>
        <v>163</v>
      </c>
      <c r="E297" s="62"/>
      <c r="F297" s="62"/>
      <c r="H297" s="20"/>
      <c r="J297" s="61"/>
      <c r="L297" s="62"/>
    </row>
    <row r="298" spans="1:14" x14ac:dyDescent="0.25">
      <c r="A298" s="22" t="s">
        <v>328</v>
      </c>
      <c r="B298" s="37" t="s">
        <v>1413</v>
      </c>
      <c r="C298" s="61">
        <f>ROW(B137)</f>
        <v>137</v>
      </c>
      <c r="E298" s="62"/>
      <c r="F298" s="62"/>
      <c r="H298" s="20"/>
      <c r="I298" s="37"/>
      <c r="J298" s="61"/>
      <c r="L298" s="62"/>
    </row>
    <row r="299" spans="1:14" x14ac:dyDescent="0.25">
      <c r="A299" s="22" t="s">
        <v>329</v>
      </c>
      <c r="B299" s="37" t="s">
        <v>1414</v>
      </c>
      <c r="C299" s="112"/>
      <c r="E299" s="62"/>
      <c r="H299" s="20"/>
      <c r="I299" s="37"/>
      <c r="J299" s="22" t="s">
        <v>1422</v>
      </c>
      <c r="L299" s="62"/>
    </row>
    <row r="300" spans="1:14" x14ac:dyDescent="0.25">
      <c r="A300" s="22" t="s">
        <v>330</v>
      </c>
      <c r="B300" s="37" t="s">
        <v>1415</v>
      </c>
      <c r="C300" s="61" t="s">
        <v>1425</v>
      </c>
      <c r="D300" s="61" t="s">
        <v>1424</v>
      </c>
      <c r="E300" s="62"/>
      <c r="F300" s="132" t="s">
        <v>1509</v>
      </c>
      <c r="H300" s="20"/>
      <c r="I300" s="37"/>
      <c r="J300" s="22" t="s">
        <v>1423</v>
      </c>
      <c r="K300" s="61"/>
      <c r="L300" s="62"/>
    </row>
    <row r="301" spans="1:14" outlineLevel="1" x14ac:dyDescent="0.25">
      <c r="A301" s="22" t="s">
        <v>1486</v>
      </c>
      <c r="B301" s="37" t="s">
        <v>1416</v>
      </c>
      <c r="C301" s="61" t="s">
        <v>1426</v>
      </c>
      <c r="H301" s="20"/>
      <c r="I301" s="37"/>
      <c r="J301" s="22" t="s">
        <v>1445</v>
      </c>
      <c r="K301" s="61"/>
      <c r="L301" s="62"/>
    </row>
    <row r="302" spans="1:14" outlineLevel="1" x14ac:dyDescent="0.25">
      <c r="A302" s="22" t="s">
        <v>1487</v>
      </c>
      <c r="B302" s="37" t="s">
        <v>1420</v>
      </c>
      <c r="C302" s="61" t="str">
        <f>ROW('C. HTT Harmonised Glossary'!B18)&amp;" for Harmonised Glossary"</f>
        <v>18 for Harmonised Glossary</v>
      </c>
      <c r="H302" s="20"/>
      <c r="I302" s="37"/>
      <c r="J302" s="22" t="s">
        <v>1046</v>
      </c>
      <c r="K302" s="61"/>
      <c r="L302" s="62"/>
    </row>
    <row r="303" spans="1:14" outlineLevel="1" x14ac:dyDescent="0.25">
      <c r="A303" s="22" t="s">
        <v>1488</v>
      </c>
      <c r="B303" s="37" t="s">
        <v>1417</v>
      </c>
      <c r="C303" s="61">
        <f>ROW(B65)</f>
        <v>65</v>
      </c>
      <c r="H303" s="20"/>
      <c r="I303" s="37"/>
      <c r="J303" s="61"/>
      <c r="K303" s="61"/>
      <c r="L303" s="62"/>
    </row>
    <row r="304" spans="1:14" outlineLevel="1" x14ac:dyDescent="0.25">
      <c r="A304" s="22" t="s">
        <v>1489</v>
      </c>
      <c r="B304" s="37" t="s">
        <v>1418</v>
      </c>
      <c r="C304" s="61">
        <f>ROW(B88)</f>
        <v>88</v>
      </c>
      <c r="H304" s="20"/>
      <c r="I304" s="37"/>
      <c r="J304" s="61"/>
      <c r="K304" s="61"/>
      <c r="L304" s="62"/>
    </row>
    <row r="305" spans="1:14" outlineLevel="1" x14ac:dyDescent="0.25">
      <c r="A305" s="22" t="s">
        <v>1490</v>
      </c>
      <c r="B305" s="37" t="s">
        <v>1419</v>
      </c>
      <c r="C305" s="61" t="s">
        <v>1447</v>
      </c>
      <c r="E305" s="62"/>
      <c r="H305" s="20"/>
      <c r="I305" s="37"/>
      <c r="J305" s="61"/>
      <c r="K305" s="61"/>
      <c r="L305" s="62"/>
      <c r="N305" s="51"/>
    </row>
    <row r="306" spans="1:14" outlineLevel="1" x14ac:dyDescent="0.25">
      <c r="A306" s="22" t="s">
        <v>1491</v>
      </c>
      <c r="B306" s="37" t="s">
        <v>1421</v>
      </c>
      <c r="C306" s="61">
        <v>44</v>
      </c>
      <c r="E306" s="62"/>
      <c r="H306" s="20"/>
      <c r="I306" s="37"/>
      <c r="J306" s="61"/>
      <c r="K306" s="61"/>
      <c r="L306" s="62"/>
      <c r="N306" s="51"/>
    </row>
    <row r="307" spans="1:14" outlineLevel="1" x14ac:dyDescent="0.25">
      <c r="A307" s="22" t="s">
        <v>1492</v>
      </c>
      <c r="B307" s="37" t="s">
        <v>1446</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25">
      <c r="A308" s="22" t="s">
        <v>331</v>
      </c>
      <c r="B308" s="37"/>
      <c r="E308" s="62"/>
      <c r="H308" s="20"/>
      <c r="I308" s="37"/>
      <c r="J308" s="61"/>
      <c r="K308" s="61"/>
      <c r="L308" s="62"/>
      <c r="N308" s="51"/>
    </row>
    <row r="309" spans="1:14" outlineLevel="1" x14ac:dyDescent="0.25">
      <c r="A309" s="22" t="s">
        <v>332</v>
      </c>
      <c r="E309" s="62"/>
      <c r="H309" s="20"/>
      <c r="I309" s="37"/>
      <c r="J309" s="61"/>
      <c r="K309" s="61"/>
      <c r="L309" s="62"/>
      <c r="N309" s="51"/>
    </row>
    <row r="310" spans="1:14" outlineLevel="1" x14ac:dyDescent="0.25">
      <c r="A310" s="22" t="s">
        <v>333</v>
      </c>
      <c r="H310" s="20"/>
      <c r="N310" s="51"/>
    </row>
    <row r="311" spans="1:14" ht="37.5" x14ac:dyDescent="0.25">
      <c r="A311" s="34"/>
      <c r="B311" s="33" t="s">
        <v>28</v>
      </c>
      <c r="C311" s="34"/>
      <c r="D311" s="34"/>
      <c r="E311" s="34"/>
      <c r="F311" s="34"/>
      <c r="G311" s="35"/>
      <c r="H311" s="20"/>
      <c r="I311" s="26"/>
      <c r="J311" s="28"/>
      <c r="K311" s="28"/>
      <c r="L311" s="28"/>
      <c r="M311" s="28"/>
      <c r="N311" s="51"/>
    </row>
    <row r="312" spans="1:14" x14ac:dyDescent="0.25">
      <c r="A312" s="22" t="s">
        <v>4</v>
      </c>
      <c r="B312" s="45" t="s">
        <v>1427</v>
      </c>
      <c r="C312" s="22" t="s">
        <v>32</v>
      </c>
      <c r="H312" s="20"/>
      <c r="I312" s="45"/>
      <c r="J312" s="61"/>
      <c r="N312" s="51"/>
    </row>
    <row r="313" spans="1:14" outlineLevel="1" x14ac:dyDescent="0.25">
      <c r="A313" s="22" t="s">
        <v>1484</v>
      </c>
      <c r="B313" s="45" t="s">
        <v>1428</v>
      </c>
      <c r="C313" s="22" t="s">
        <v>32</v>
      </c>
      <c r="H313" s="20"/>
      <c r="I313" s="45"/>
      <c r="J313" s="61"/>
      <c r="N313" s="51"/>
    </row>
    <row r="314" spans="1:14" outlineLevel="1" x14ac:dyDescent="0.25">
      <c r="A314" s="22" t="s">
        <v>1485</v>
      </c>
      <c r="B314" s="45" t="s">
        <v>1429</v>
      </c>
      <c r="C314" s="22" t="s">
        <v>32</v>
      </c>
      <c r="H314" s="20"/>
      <c r="I314" s="45"/>
      <c r="J314" s="61"/>
      <c r="N314" s="51"/>
    </row>
    <row r="315" spans="1:14" outlineLevel="1" x14ac:dyDescent="0.25">
      <c r="A315" s="22" t="s">
        <v>334</v>
      </c>
      <c r="B315" s="45"/>
      <c r="C315" s="61"/>
      <c r="H315" s="20"/>
      <c r="I315" s="45"/>
      <c r="J315" s="61"/>
      <c r="N315" s="51"/>
    </row>
    <row r="316" spans="1:14" outlineLevel="1" x14ac:dyDescent="0.25">
      <c r="A316" s="22" t="s">
        <v>335</v>
      </c>
      <c r="B316" s="45"/>
      <c r="C316" s="61"/>
      <c r="H316" s="20"/>
      <c r="I316" s="45"/>
      <c r="J316" s="61"/>
      <c r="N316" s="51"/>
    </row>
    <row r="317" spans="1:14" outlineLevel="1" x14ac:dyDescent="0.25">
      <c r="A317" s="22" t="s">
        <v>336</v>
      </c>
      <c r="B317" s="45"/>
      <c r="C317" s="61"/>
      <c r="H317" s="20"/>
      <c r="I317" s="45"/>
      <c r="J317" s="61"/>
      <c r="N317" s="51"/>
    </row>
    <row r="318" spans="1:14" outlineLevel="1" x14ac:dyDescent="0.25">
      <c r="A318" s="22" t="s">
        <v>337</v>
      </c>
      <c r="B318" s="45"/>
      <c r="C318" s="61"/>
      <c r="H318" s="20"/>
      <c r="I318" s="45"/>
      <c r="J318" s="61"/>
      <c r="N318" s="51"/>
    </row>
    <row r="319" spans="1:14" ht="18.75" x14ac:dyDescent="0.25">
      <c r="A319" s="34"/>
      <c r="B319" s="33" t="s">
        <v>29</v>
      </c>
      <c r="C319" s="34"/>
      <c r="D319" s="34"/>
      <c r="E319" s="34"/>
      <c r="F319" s="34"/>
      <c r="G319" s="35"/>
      <c r="H319" s="20"/>
      <c r="I319" s="26"/>
      <c r="J319" s="28"/>
      <c r="K319" s="28"/>
      <c r="L319" s="28"/>
      <c r="M319" s="28"/>
      <c r="N319" s="51"/>
    </row>
    <row r="320" spans="1:14" ht="15" customHeight="1" outlineLevel="1" x14ac:dyDescent="0.25">
      <c r="A320" s="41"/>
      <c r="B320" s="42" t="s">
        <v>338</v>
      </c>
      <c r="C320" s="41"/>
      <c r="D320" s="41"/>
      <c r="E320" s="43"/>
      <c r="F320" s="44"/>
      <c r="G320" s="44"/>
      <c r="H320" s="20"/>
      <c r="L320" s="20"/>
      <c r="M320" s="20"/>
      <c r="N320" s="51"/>
    </row>
    <row r="321" spans="1:14" outlineLevel="1" x14ac:dyDescent="0.25">
      <c r="A321" s="22" t="s">
        <v>339</v>
      </c>
      <c r="B321" s="37" t="s">
        <v>340</v>
      </c>
      <c r="C321" s="37" t="s">
        <v>763</v>
      </c>
      <c r="H321" s="20"/>
      <c r="I321" s="51"/>
      <c r="J321" s="51"/>
      <c r="K321" s="51"/>
      <c r="L321" s="51"/>
      <c r="M321" s="51"/>
      <c r="N321" s="51"/>
    </row>
    <row r="322" spans="1:14" outlineLevel="1" x14ac:dyDescent="0.25">
      <c r="A322" s="22" t="s">
        <v>341</v>
      </c>
      <c r="B322" s="37" t="s">
        <v>342</v>
      </c>
      <c r="C322" s="37" t="s">
        <v>763</v>
      </c>
      <c r="H322" s="20"/>
      <c r="I322" s="51"/>
      <c r="J322" s="51"/>
      <c r="K322" s="51"/>
      <c r="L322" s="51"/>
      <c r="M322" s="51"/>
      <c r="N322" s="51"/>
    </row>
    <row r="323" spans="1:14" outlineLevel="1" x14ac:dyDescent="0.25">
      <c r="A323" s="22" t="s">
        <v>343</v>
      </c>
      <c r="B323" s="37" t="s">
        <v>344</v>
      </c>
      <c r="C323" s="37" t="s">
        <v>1534</v>
      </c>
      <c r="H323" s="20"/>
      <c r="I323" s="51"/>
      <c r="J323" s="51"/>
      <c r="K323" s="51"/>
      <c r="L323" s="51"/>
      <c r="M323" s="51"/>
      <c r="N323" s="51"/>
    </row>
    <row r="324" spans="1:14" outlineLevel="1" x14ac:dyDescent="0.25">
      <c r="A324" s="22" t="s">
        <v>345</v>
      </c>
      <c r="B324" s="37" t="s">
        <v>346</v>
      </c>
      <c r="C324" s="22" t="s">
        <v>1554</v>
      </c>
      <c r="H324" s="20"/>
      <c r="I324" s="51"/>
      <c r="J324" s="51"/>
      <c r="K324" s="51"/>
      <c r="L324" s="51"/>
      <c r="M324" s="51"/>
      <c r="N324" s="51"/>
    </row>
    <row r="325" spans="1:14" outlineLevel="1" x14ac:dyDescent="0.25">
      <c r="A325" s="22" t="s">
        <v>347</v>
      </c>
      <c r="B325" s="37" t="s">
        <v>348</v>
      </c>
      <c r="C325" s="22" t="s">
        <v>763</v>
      </c>
      <c r="H325" s="20"/>
      <c r="I325" s="51"/>
      <c r="J325" s="51"/>
      <c r="K325" s="51"/>
      <c r="L325" s="51"/>
      <c r="M325" s="51"/>
      <c r="N325" s="51"/>
    </row>
    <row r="326" spans="1:14" outlineLevel="1" x14ac:dyDescent="0.25">
      <c r="A326" s="22" t="s">
        <v>349</v>
      </c>
      <c r="B326" s="37" t="s">
        <v>350</v>
      </c>
      <c r="C326" s="22" t="s">
        <v>1534</v>
      </c>
      <c r="H326" s="20"/>
      <c r="I326" s="51"/>
      <c r="J326" s="51"/>
      <c r="K326" s="51"/>
      <c r="L326" s="51"/>
      <c r="M326" s="51"/>
      <c r="N326" s="51"/>
    </row>
    <row r="327" spans="1:14" outlineLevel="1" x14ac:dyDescent="0.25">
      <c r="A327" s="22" t="s">
        <v>351</v>
      </c>
      <c r="B327" s="37" t="s">
        <v>352</v>
      </c>
      <c r="C327" s="22" t="s">
        <v>1534</v>
      </c>
      <c r="H327" s="20"/>
      <c r="I327" s="51"/>
      <c r="J327" s="51"/>
      <c r="K327" s="51"/>
      <c r="L327" s="51"/>
      <c r="M327" s="51"/>
      <c r="N327" s="51"/>
    </row>
    <row r="328" spans="1:14" outlineLevel="1" x14ac:dyDescent="0.25">
      <c r="A328" s="22" t="s">
        <v>353</v>
      </c>
      <c r="B328" s="37" t="s">
        <v>354</v>
      </c>
      <c r="C328" s="22" t="s">
        <v>1534</v>
      </c>
      <c r="H328" s="20"/>
      <c r="I328" s="51"/>
      <c r="J328" s="51"/>
      <c r="K328" s="51"/>
      <c r="L328" s="51"/>
      <c r="M328" s="51"/>
      <c r="N328" s="51"/>
    </row>
    <row r="329" spans="1:14" outlineLevel="1" x14ac:dyDescent="0.25">
      <c r="A329" s="22" t="s">
        <v>355</v>
      </c>
      <c r="B329" s="37" t="s">
        <v>356</v>
      </c>
      <c r="C329" s="22" t="s">
        <v>1555</v>
      </c>
      <c r="H329" s="20"/>
      <c r="I329" s="51"/>
      <c r="J329" s="51"/>
      <c r="K329" s="51"/>
      <c r="L329" s="51"/>
      <c r="M329" s="51"/>
      <c r="N329" s="51"/>
    </row>
    <row r="330" spans="1:14" outlineLevel="1" x14ac:dyDescent="0.25">
      <c r="A330" s="22" t="s">
        <v>357</v>
      </c>
      <c r="B330" s="50" t="s">
        <v>358</v>
      </c>
      <c r="H330" s="20"/>
      <c r="I330" s="51"/>
      <c r="J330" s="51"/>
      <c r="K330" s="51"/>
      <c r="L330" s="51"/>
      <c r="M330" s="51"/>
      <c r="N330" s="51"/>
    </row>
    <row r="331" spans="1:14" outlineLevel="1" x14ac:dyDescent="0.25">
      <c r="A331" s="22" t="s">
        <v>359</v>
      </c>
      <c r="B331" s="50" t="s">
        <v>358</v>
      </c>
      <c r="H331" s="20"/>
      <c r="I331" s="51"/>
      <c r="J331" s="51"/>
      <c r="K331" s="51"/>
      <c r="L331" s="51"/>
      <c r="M331" s="51"/>
      <c r="N331" s="51"/>
    </row>
    <row r="332" spans="1:14" outlineLevel="1" x14ac:dyDescent="0.25">
      <c r="A332" s="22" t="s">
        <v>360</v>
      </c>
      <c r="B332" s="50" t="s">
        <v>358</v>
      </c>
      <c r="H332" s="20"/>
      <c r="I332" s="51"/>
      <c r="J332" s="51"/>
      <c r="K332" s="51"/>
      <c r="L332" s="51"/>
      <c r="M332" s="51"/>
      <c r="N332" s="51"/>
    </row>
    <row r="333" spans="1:14" outlineLevel="1" x14ac:dyDescent="0.25">
      <c r="A333" s="22" t="s">
        <v>361</v>
      </c>
      <c r="B333" s="50" t="s">
        <v>358</v>
      </c>
      <c r="H333" s="20"/>
      <c r="I333" s="51"/>
      <c r="J333" s="51"/>
      <c r="K333" s="51"/>
      <c r="L333" s="51"/>
      <c r="M333" s="51"/>
      <c r="N333" s="51"/>
    </row>
    <row r="334" spans="1:14" outlineLevel="1" x14ac:dyDescent="0.25">
      <c r="A334" s="22" t="s">
        <v>362</v>
      </c>
      <c r="B334" s="50" t="s">
        <v>358</v>
      </c>
      <c r="H334" s="20"/>
      <c r="I334" s="51"/>
      <c r="J334" s="51"/>
      <c r="K334" s="51"/>
      <c r="L334" s="51"/>
      <c r="M334" s="51"/>
      <c r="N334" s="51"/>
    </row>
    <row r="335" spans="1:14" outlineLevel="1" x14ac:dyDescent="0.25">
      <c r="A335" s="22" t="s">
        <v>363</v>
      </c>
      <c r="B335" s="50" t="s">
        <v>358</v>
      </c>
      <c r="H335" s="20"/>
      <c r="I335" s="51"/>
      <c r="J335" s="51"/>
      <c r="K335" s="51"/>
      <c r="L335" s="51"/>
      <c r="M335" s="51"/>
      <c r="N335" s="51"/>
    </row>
    <row r="336" spans="1:14" outlineLevel="1" x14ac:dyDescent="0.25">
      <c r="A336" s="22" t="s">
        <v>364</v>
      </c>
      <c r="B336" s="50" t="s">
        <v>358</v>
      </c>
      <c r="H336" s="20"/>
      <c r="I336" s="51"/>
      <c r="J336" s="51"/>
      <c r="K336" s="51"/>
      <c r="L336" s="51"/>
      <c r="M336" s="51"/>
      <c r="N336" s="51"/>
    </row>
    <row r="337" spans="1:14" outlineLevel="1" x14ac:dyDescent="0.25">
      <c r="A337" s="22" t="s">
        <v>365</v>
      </c>
      <c r="B337" s="50" t="s">
        <v>358</v>
      </c>
      <c r="H337" s="20"/>
      <c r="I337" s="51"/>
      <c r="J337" s="51"/>
      <c r="K337" s="51"/>
      <c r="L337" s="51"/>
      <c r="M337" s="51"/>
      <c r="N337" s="51"/>
    </row>
    <row r="338" spans="1:14" outlineLevel="1" x14ac:dyDescent="0.25">
      <c r="A338" s="22" t="s">
        <v>366</v>
      </c>
      <c r="B338" s="50" t="s">
        <v>358</v>
      </c>
      <c r="H338" s="20"/>
      <c r="I338" s="51"/>
      <c r="J338" s="51"/>
      <c r="K338" s="51"/>
      <c r="L338" s="51"/>
      <c r="M338" s="51"/>
      <c r="N338" s="51"/>
    </row>
    <row r="339" spans="1:14" outlineLevel="1" x14ac:dyDescent="0.25">
      <c r="A339" s="22" t="s">
        <v>367</v>
      </c>
      <c r="B339" s="50" t="s">
        <v>358</v>
      </c>
      <c r="H339" s="20"/>
      <c r="I339" s="51"/>
      <c r="J339" s="51"/>
      <c r="K339" s="51"/>
      <c r="L339" s="51"/>
      <c r="M339" s="51"/>
      <c r="N339" s="51"/>
    </row>
    <row r="340" spans="1:14" outlineLevel="1" x14ac:dyDescent="0.25">
      <c r="A340" s="22" t="s">
        <v>368</v>
      </c>
      <c r="B340" s="50" t="s">
        <v>358</v>
      </c>
      <c r="H340" s="20"/>
      <c r="I340" s="51"/>
      <c r="J340" s="51"/>
      <c r="K340" s="51"/>
      <c r="L340" s="51"/>
      <c r="M340" s="51"/>
      <c r="N340" s="51"/>
    </row>
    <row r="341" spans="1:14" outlineLevel="1" x14ac:dyDescent="0.25">
      <c r="A341" s="22" t="s">
        <v>369</v>
      </c>
      <c r="B341" s="50" t="s">
        <v>358</v>
      </c>
      <c r="H341" s="20"/>
      <c r="I341" s="51"/>
      <c r="J341" s="51"/>
      <c r="K341" s="51"/>
      <c r="L341" s="51"/>
      <c r="M341" s="51"/>
      <c r="N341" s="51"/>
    </row>
    <row r="342" spans="1:14" outlineLevel="1" x14ac:dyDescent="0.25">
      <c r="A342" s="22" t="s">
        <v>370</v>
      </c>
      <c r="B342" s="50" t="s">
        <v>358</v>
      </c>
      <c r="H342" s="20"/>
      <c r="I342" s="51"/>
      <c r="J342" s="51"/>
      <c r="K342" s="51"/>
      <c r="L342" s="51"/>
      <c r="M342" s="51"/>
      <c r="N342" s="51"/>
    </row>
    <row r="343" spans="1:14" outlineLevel="1" x14ac:dyDescent="0.25">
      <c r="A343" s="22" t="s">
        <v>371</v>
      </c>
      <c r="B343" s="50" t="s">
        <v>358</v>
      </c>
      <c r="H343" s="20"/>
      <c r="I343" s="51"/>
      <c r="J343" s="51"/>
      <c r="K343" s="51"/>
      <c r="L343" s="51"/>
      <c r="M343" s="51"/>
      <c r="N343" s="51"/>
    </row>
    <row r="344" spans="1:14" outlineLevel="1" x14ac:dyDescent="0.25">
      <c r="A344" s="22" t="s">
        <v>372</v>
      </c>
      <c r="B344" s="50" t="s">
        <v>358</v>
      </c>
      <c r="H344" s="20"/>
      <c r="I344" s="51"/>
      <c r="J344" s="51"/>
      <c r="K344" s="51"/>
      <c r="L344" s="51"/>
      <c r="M344" s="51"/>
      <c r="N344" s="51"/>
    </row>
    <row r="345" spans="1:14" outlineLevel="1" x14ac:dyDescent="0.25">
      <c r="A345" s="22" t="s">
        <v>373</v>
      </c>
      <c r="B345" s="50" t="s">
        <v>358</v>
      </c>
      <c r="H345" s="20"/>
      <c r="I345" s="51"/>
      <c r="J345" s="51"/>
      <c r="K345" s="51"/>
      <c r="L345" s="51"/>
      <c r="M345" s="51"/>
      <c r="N345" s="51"/>
    </row>
    <row r="346" spans="1:14" outlineLevel="1" x14ac:dyDescent="0.25">
      <c r="A346" s="22" t="s">
        <v>374</v>
      </c>
      <c r="B346" s="50" t="s">
        <v>358</v>
      </c>
      <c r="H346" s="20"/>
      <c r="I346" s="51"/>
      <c r="J346" s="51"/>
      <c r="K346" s="51"/>
      <c r="L346" s="51"/>
      <c r="M346" s="51"/>
      <c r="N346" s="51"/>
    </row>
    <row r="347" spans="1:14" outlineLevel="1" x14ac:dyDescent="0.25">
      <c r="A347" s="22" t="s">
        <v>375</v>
      </c>
      <c r="B347" s="50" t="s">
        <v>358</v>
      </c>
      <c r="H347" s="20"/>
      <c r="I347" s="51"/>
      <c r="J347" s="51"/>
      <c r="K347" s="51"/>
      <c r="L347" s="51"/>
      <c r="M347" s="51"/>
      <c r="N347" s="51"/>
    </row>
    <row r="348" spans="1:14" outlineLevel="1" x14ac:dyDescent="0.25">
      <c r="A348" s="22" t="s">
        <v>376</v>
      </c>
      <c r="B348" s="50" t="s">
        <v>358</v>
      </c>
      <c r="H348" s="20"/>
      <c r="I348" s="51"/>
      <c r="J348" s="51"/>
      <c r="K348" s="51"/>
      <c r="L348" s="51"/>
      <c r="M348" s="51"/>
      <c r="N348" s="51"/>
    </row>
    <row r="349" spans="1:14" outlineLevel="1" x14ac:dyDescent="0.25">
      <c r="A349" s="22" t="s">
        <v>377</v>
      </c>
      <c r="B349" s="50" t="s">
        <v>358</v>
      </c>
      <c r="H349" s="20"/>
      <c r="I349" s="51"/>
      <c r="J349" s="51"/>
      <c r="K349" s="51"/>
      <c r="L349" s="51"/>
      <c r="M349" s="51"/>
      <c r="N349" s="51"/>
    </row>
    <row r="350" spans="1:14" outlineLevel="1" x14ac:dyDescent="0.25">
      <c r="A350" s="22" t="s">
        <v>378</v>
      </c>
      <c r="B350" s="50" t="s">
        <v>358</v>
      </c>
      <c r="H350" s="20"/>
      <c r="I350" s="51"/>
      <c r="J350" s="51"/>
      <c r="K350" s="51"/>
      <c r="L350" s="51"/>
      <c r="M350" s="51"/>
      <c r="N350" s="51"/>
    </row>
    <row r="351" spans="1:14" outlineLevel="1" x14ac:dyDescent="0.25">
      <c r="A351" s="22" t="s">
        <v>379</v>
      </c>
      <c r="B351" s="50" t="s">
        <v>358</v>
      </c>
      <c r="H351" s="20"/>
      <c r="I351" s="51"/>
      <c r="J351" s="51"/>
      <c r="K351" s="51"/>
      <c r="L351" s="51"/>
      <c r="M351" s="51"/>
      <c r="N351" s="51"/>
    </row>
    <row r="352" spans="1:14" outlineLevel="1" x14ac:dyDescent="0.25">
      <c r="A352" s="22" t="s">
        <v>380</v>
      </c>
      <c r="B352" s="50" t="s">
        <v>358</v>
      </c>
      <c r="H352" s="20"/>
      <c r="I352" s="51"/>
      <c r="J352" s="51"/>
      <c r="K352" s="51"/>
      <c r="L352" s="51"/>
      <c r="M352" s="51"/>
      <c r="N352" s="51"/>
    </row>
    <row r="353" spans="1:14" outlineLevel="1" x14ac:dyDescent="0.25">
      <c r="A353" s="22" t="s">
        <v>381</v>
      </c>
      <c r="B353" s="50" t="s">
        <v>358</v>
      </c>
      <c r="H353" s="20"/>
      <c r="I353" s="51"/>
      <c r="J353" s="51"/>
      <c r="K353" s="51"/>
      <c r="L353" s="51"/>
      <c r="M353" s="51"/>
      <c r="N353" s="51"/>
    </row>
    <row r="354" spans="1:14" outlineLevel="1" x14ac:dyDescent="0.25">
      <c r="A354" s="22" t="s">
        <v>382</v>
      </c>
      <c r="B354" s="50" t="s">
        <v>358</v>
      </c>
      <c r="H354" s="20"/>
      <c r="I354" s="51"/>
      <c r="J354" s="51"/>
      <c r="K354" s="51"/>
      <c r="L354" s="51"/>
      <c r="M354" s="51"/>
      <c r="N354" s="51"/>
    </row>
    <row r="355" spans="1:14" outlineLevel="1" x14ac:dyDescent="0.25">
      <c r="A355" s="22" t="s">
        <v>383</v>
      </c>
      <c r="B355" s="50" t="s">
        <v>358</v>
      </c>
      <c r="H355" s="20"/>
      <c r="I355" s="51"/>
      <c r="J355" s="51"/>
      <c r="K355" s="51"/>
      <c r="L355" s="51"/>
      <c r="M355" s="51"/>
      <c r="N355" s="51"/>
    </row>
    <row r="356" spans="1:14" outlineLevel="1" x14ac:dyDescent="0.25">
      <c r="A356" s="22" t="s">
        <v>384</v>
      </c>
      <c r="B356" s="50" t="s">
        <v>358</v>
      </c>
      <c r="H356" s="20"/>
      <c r="I356" s="51"/>
      <c r="J356" s="51"/>
      <c r="K356" s="51"/>
      <c r="L356" s="51"/>
      <c r="M356" s="51"/>
      <c r="N356" s="51"/>
    </row>
    <row r="357" spans="1:14" outlineLevel="1" x14ac:dyDescent="0.25">
      <c r="A357" s="22" t="s">
        <v>385</v>
      </c>
      <c r="B357" s="50" t="s">
        <v>358</v>
      </c>
      <c r="H357" s="20"/>
      <c r="I357" s="51"/>
      <c r="J357" s="51"/>
      <c r="K357" s="51"/>
      <c r="L357" s="51"/>
      <c r="M357" s="51"/>
      <c r="N357" s="51"/>
    </row>
    <row r="358" spans="1:14" outlineLevel="1" x14ac:dyDescent="0.25">
      <c r="A358" s="22" t="s">
        <v>386</v>
      </c>
      <c r="B358" s="50" t="s">
        <v>358</v>
      </c>
      <c r="H358" s="20"/>
      <c r="I358" s="51"/>
      <c r="J358" s="51"/>
      <c r="K358" s="51"/>
      <c r="L358" s="51"/>
      <c r="M358" s="51"/>
      <c r="N358" s="51"/>
    </row>
    <row r="359" spans="1:14" outlineLevel="1" x14ac:dyDescent="0.25">
      <c r="A359" s="22" t="s">
        <v>387</v>
      </c>
      <c r="B359" s="50" t="s">
        <v>358</v>
      </c>
      <c r="H359" s="20"/>
      <c r="I359" s="51"/>
      <c r="J359" s="51"/>
      <c r="K359" s="51"/>
      <c r="L359" s="51"/>
      <c r="M359" s="51"/>
      <c r="N359" s="51"/>
    </row>
    <row r="360" spans="1:14" outlineLevel="1" x14ac:dyDescent="0.25">
      <c r="A360" s="22" t="s">
        <v>388</v>
      </c>
      <c r="B360" s="50" t="s">
        <v>358</v>
      </c>
      <c r="H360" s="20"/>
      <c r="I360" s="51"/>
      <c r="J360" s="51"/>
      <c r="K360" s="51"/>
      <c r="L360" s="51"/>
      <c r="M360" s="51"/>
      <c r="N360" s="51"/>
    </row>
    <row r="361" spans="1:14" outlineLevel="1" x14ac:dyDescent="0.25">
      <c r="A361" s="22" t="s">
        <v>389</v>
      </c>
      <c r="B361" s="50" t="s">
        <v>358</v>
      </c>
      <c r="H361" s="20"/>
      <c r="I361" s="51"/>
      <c r="J361" s="51"/>
      <c r="K361" s="51"/>
      <c r="L361" s="51"/>
      <c r="M361" s="51"/>
      <c r="N361" s="51"/>
    </row>
    <row r="362" spans="1:14" outlineLevel="1" x14ac:dyDescent="0.25">
      <c r="A362" s="22" t="s">
        <v>390</v>
      </c>
      <c r="B362" s="50" t="s">
        <v>358</v>
      </c>
      <c r="H362" s="20"/>
      <c r="I362" s="51"/>
      <c r="J362" s="51"/>
      <c r="K362" s="51"/>
      <c r="L362" s="51"/>
      <c r="M362" s="51"/>
      <c r="N362" s="51"/>
    </row>
    <row r="363" spans="1:14" outlineLevel="1" x14ac:dyDescent="0.25">
      <c r="A363" s="22" t="s">
        <v>391</v>
      </c>
      <c r="B363" s="50" t="s">
        <v>358</v>
      </c>
      <c r="H363" s="20"/>
      <c r="I363" s="51"/>
      <c r="J363" s="51"/>
      <c r="K363" s="51"/>
      <c r="L363" s="51"/>
      <c r="M363" s="51"/>
      <c r="N363" s="51"/>
    </row>
    <row r="364" spans="1:14" outlineLevel="1" x14ac:dyDescent="0.25">
      <c r="A364" s="22" t="s">
        <v>392</v>
      </c>
      <c r="B364" s="50" t="s">
        <v>358</v>
      </c>
      <c r="H364" s="20"/>
      <c r="I364" s="51"/>
      <c r="J364" s="51"/>
      <c r="K364" s="51"/>
      <c r="L364" s="51"/>
      <c r="M364" s="51"/>
      <c r="N364" s="51"/>
    </row>
    <row r="365" spans="1:14" outlineLevel="1" x14ac:dyDescent="0.25">
      <c r="A365" s="22" t="s">
        <v>393</v>
      </c>
      <c r="B365" s="50" t="s">
        <v>358</v>
      </c>
      <c r="H365" s="20"/>
      <c r="I365" s="51"/>
      <c r="J365" s="51"/>
      <c r="K365" s="51"/>
      <c r="L365" s="51"/>
      <c r="M365" s="51"/>
      <c r="N365" s="51"/>
    </row>
    <row r="366" spans="1:14"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39"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8BA10282-7A8B-460E-B44D-5F7EA58E3A77}"/>
    <hyperlink ref="C229" r:id="rId6" xr:uid="{E1315CE2-B160-4A58-B432-0962206D5D81}"/>
  </hyperlinks>
  <pageMargins left="0.70866141732283472" right="0.70866141732283472" top="0.74803149606299213" bottom="0.74803149606299213" header="0.31496062992125984" footer="0.31496062992125984"/>
  <pageSetup paperSize="9" fitToHeight="0" orientation="landscape" r:id="rId7"/>
  <headerFooter>
    <oddHeader>&amp;R&amp;G</oddHeader>
  </headerFooter>
  <ignoredErrors>
    <ignoredError sqref="F58 F77" formula="1"/>
  </ignoredErrors>
  <legacyDrawingHF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rgb="FFE36E00"/>
  </sheetPr>
  <dimension ref="A1:N622"/>
  <sheetViews>
    <sheetView zoomScale="75" zoomScaleNormal="75" workbookViewId="0"/>
  </sheetViews>
  <sheetFormatPr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1"/>
  </cols>
  <sheetData>
    <row r="1" spans="1:7" ht="31.5" x14ac:dyDescent="0.25">
      <c r="A1" s="19" t="s">
        <v>394</v>
      </c>
      <c r="B1" s="19"/>
      <c r="C1" s="20"/>
      <c r="D1" s="20"/>
      <c r="E1" s="20"/>
      <c r="F1" s="130" t="s">
        <v>1533</v>
      </c>
    </row>
    <row r="2" spans="1:7" ht="15.75" thickBot="1" x14ac:dyDescent="0.3">
      <c r="A2" s="20"/>
      <c r="B2" s="20"/>
      <c r="C2" s="20"/>
      <c r="D2" s="20"/>
      <c r="E2" s="20"/>
      <c r="F2" s="20"/>
    </row>
    <row r="3" spans="1:7" ht="19.5" thickBot="1" x14ac:dyDescent="0.3">
      <c r="A3" s="23"/>
      <c r="B3" s="24" t="s">
        <v>22</v>
      </c>
      <c r="C3" s="118" t="s">
        <v>982</v>
      </c>
      <c r="D3" s="23"/>
      <c r="E3" s="23"/>
      <c r="F3" s="20"/>
      <c r="G3" s="23"/>
    </row>
    <row r="4" spans="1:7" ht="15.75" thickBot="1" x14ac:dyDescent="0.3"/>
    <row r="5" spans="1:7" ht="18.75" x14ac:dyDescent="0.25">
      <c r="A5" s="26"/>
      <c r="B5" s="27" t="s">
        <v>395</v>
      </c>
      <c r="C5" s="26"/>
      <c r="E5" s="28"/>
      <c r="F5" s="28"/>
    </row>
    <row r="6" spans="1:7" x14ac:dyDescent="0.25">
      <c r="B6" s="82" t="s">
        <v>396</v>
      </c>
    </row>
    <row r="7" spans="1:7" x14ac:dyDescent="0.25">
      <c r="B7" s="133" t="s">
        <v>397</v>
      </c>
    </row>
    <row r="8" spans="1:7" ht="15.75" thickBot="1" x14ac:dyDescent="0.3">
      <c r="B8" s="134" t="s">
        <v>398</v>
      </c>
    </row>
    <row r="9" spans="1:7" x14ac:dyDescent="0.25">
      <c r="B9" s="83"/>
    </row>
    <row r="10" spans="1:7" ht="37.5" x14ac:dyDescent="0.25">
      <c r="A10" s="33" t="s">
        <v>30</v>
      </c>
      <c r="B10" s="33" t="s">
        <v>396</v>
      </c>
      <c r="C10" s="34"/>
      <c r="D10" s="34"/>
      <c r="E10" s="34"/>
      <c r="F10" s="34"/>
      <c r="G10" s="35"/>
    </row>
    <row r="11" spans="1:7" ht="15" customHeight="1" x14ac:dyDescent="0.25">
      <c r="A11" s="41"/>
      <c r="B11" s="42" t="s">
        <v>399</v>
      </c>
      <c r="C11" s="41" t="s">
        <v>60</v>
      </c>
      <c r="D11" s="41"/>
      <c r="E11" s="41"/>
      <c r="F11" s="44" t="s">
        <v>400</v>
      </c>
      <c r="G11" s="44"/>
    </row>
    <row r="12" spans="1:7" x14ac:dyDescent="0.25">
      <c r="A12" s="22" t="s">
        <v>401</v>
      </c>
      <c r="B12" s="22" t="s">
        <v>402</v>
      </c>
      <c r="C12" s="93">
        <v>5940.3859615900001</v>
      </c>
      <c r="F12" s="99">
        <f>IF($C$15=0,"",IF(C12="[for completion]","",C12/$C$15))</f>
        <v>1</v>
      </c>
    </row>
    <row r="13" spans="1:7" x14ac:dyDescent="0.25">
      <c r="A13" s="22" t="s">
        <v>403</v>
      </c>
      <c r="B13" s="22" t="s">
        <v>404</v>
      </c>
      <c r="C13" s="93">
        <v>0</v>
      </c>
      <c r="F13" s="99">
        <f>IF($C$15=0,"",IF(C13="[for completion]","",C13/$C$15))</f>
        <v>0</v>
      </c>
    </row>
    <row r="14" spans="1:7" x14ac:dyDescent="0.25">
      <c r="A14" s="22" t="s">
        <v>405</v>
      </c>
      <c r="B14" s="22" t="s">
        <v>89</v>
      </c>
      <c r="C14" s="93">
        <v>0</v>
      </c>
      <c r="F14" s="99">
        <f>IF($C$15=0,"",IF(C14="[for completion]","",C14/$C$15))</f>
        <v>0</v>
      </c>
    </row>
    <row r="15" spans="1:7" x14ac:dyDescent="0.25">
      <c r="A15" s="22" t="s">
        <v>406</v>
      </c>
      <c r="B15" s="84" t="s">
        <v>91</v>
      </c>
      <c r="C15" s="93">
        <f>SUM(C12:C14)</f>
        <v>5940.3859615900001</v>
      </c>
      <c r="F15" s="90">
        <f>SUM(F12:F14)</f>
        <v>1</v>
      </c>
    </row>
    <row r="16" spans="1:7" outlineLevel="1" x14ac:dyDescent="0.25">
      <c r="A16" s="22" t="s">
        <v>407</v>
      </c>
      <c r="B16" s="50" t="s">
        <v>408</v>
      </c>
      <c r="C16" s="93"/>
      <c r="F16" s="99">
        <f t="shared" ref="F16:F26" si="0">IF($C$15=0,"",IF(C16="[for completion]","",C16/$C$15))</f>
        <v>0</v>
      </c>
    </row>
    <row r="17" spans="1:7" outlineLevel="1" x14ac:dyDescent="0.25">
      <c r="A17" s="22" t="s">
        <v>409</v>
      </c>
      <c r="B17" s="50" t="s">
        <v>942</v>
      </c>
      <c r="C17" s="93"/>
      <c r="F17" s="99">
        <f t="shared" si="0"/>
        <v>0</v>
      </c>
    </row>
    <row r="18" spans="1:7" outlineLevel="1" x14ac:dyDescent="0.25">
      <c r="A18" s="22" t="s">
        <v>410</v>
      </c>
      <c r="B18" s="50" t="s">
        <v>93</v>
      </c>
      <c r="C18" s="93"/>
      <c r="F18" s="99">
        <f t="shared" si="0"/>
        <v>0</v>
      </c>
    </row>
    <row r="19" spans="1:7" outlineLevel="1" x14ac:dyDescent="0.25">
      <c r="A19" s="22" t="s">
        <v>411</v>
      </c>
      <c r="B19" s="50" t="s">
        <v>93</v>
      </c>
      <c r="C19" s="93"/>
      <c r="F19" s="99">
        <f t="shared" si="0"/>
        <v>0</v>
      </c>
    </row>
    <row r="20" spans="1:7" outlineLevel="1" x14ac:dyDescent="0.25">
      <c r="A20" s="22" t="s">
        <v>412</v>
      </c>
      <c r="B20" s="50" t="s">
        <v>93</v>
      </c>
      <c r="C20" s="93"/>
      <c r="F20" s="99">
        <f t="shared" si="0"/>
        <v>0</v>
      </c>
    </row>
    <row r="21" spans="1:7" outlineLevel="1" x14ac:dyDescent="0.25">
      <c r="A21" s="22" t="s">
        <v>413</v>
      </c>
      <c r="B21" s="50" t="s">
        <v>93</v>
      </c>
      <c r="C21" s="93"/>
      <c r="F21" s="99">
        <f t="shared" si="0"/>
        <v>0</v>
      </c>
    </row>
    <row r="22" spans="1:7" outlineLevel="1" x14ac:dyDescent="0.25">
      <c r="A22" s="22" t="s">
        <v>414</v>
      </c>
      <c r="B22" s="50" t="s">
        <v>93</v>
      </c>
      <c r="C22" s="93"/>
      <c r="F22" s="99">
        <f t="shared" si="0"/>
        <v>0</v>
      </c>
    </row>
    <row r="23" spans="1:7" outlineLevel="1" x14ac:dyDescent="0.25">
      <c r="A23" s="22" t="s">
        <v>415</v>
      </c>
      <c r="B23" s="50" t="s">
        <v>93</v>
      </c>
      <c r="C23" s="93"/>
      <c r="F23" s="99">
        <f t="shared" si="0"/>
        <v>0</v>
      </c>
    </row>
    <row r="24" spans="1:7" outlineLevel="1" x14ac:dyDescent="0.25">
      <c r="A24" s="22" t="s">
        <v>416</v>
      </c>
      <c r="B24" s="50" t="s">
        <v>93</v>
      </c>
      <c r="C24" s="93"/>
      <c r="F24" s="99">
        <f t="shared" si="0"/>
        <v>0</v>
      </c>
    </row>
    <row r="25" spans="1:7" outlineLevel="1" x14ac:dyDescent="0.25">
      <c r="A25" s="22" t="s">
        <v>417</v>
      </c>
      <c r="B25" s="50" t="s">
        <v>93</v>
      </c>
      <c r="C25" s="93"/>
      <c r="F25" s="99">
        <f t="shared" si="0"/>
        <v>0</v>
      </c>
    </row>
    <row r="26" spans="1:7" outlineLevel="1" x14ac:dyDescent="0.25">
      <c r="A26" s="22" t="s">
        <v>418</v>
      </c>
      <c r="B26" s="50" t="s">
        <v>93</v>
      </c>
      <c r="C26" s="96"/>
      <c r="D26" s="51"/>
      <c r="E26" s="51"/>
      <c r="F26" s="99">
        <f t="shared" si="0"/>
        <v>0</v>
      </c>
    </row>
    <row r="27" spans="1:7" ht="15" customHeight="1" x14ac:dyDescent="0.25">
      <c r="A27" s="41"/>
      <c r="B27" s="42" t="s">
        <v>419</v>
      </c>
      <c r="C27" s="41" t="s">
        <v>420</v>
      </c>
      <c r="D27" s="41" t="s">
        <v>421</v>
      </c>
      <c r="E27" s="43"/>
      <c r="F27" s="41" t="s">
        <v>422</v>
      </c>
      <c r="G27" s="44"/>
    </row>
    <row r="28" spans="1:7" x14ac:dyDescent="0.25">
      <c r="A28" s="22" t="s">
        <v>423</v>
      </c>
      <c r="B28" s="22" t="s">
        <v>424</v>
      </c>
      <c r="C28" s="94">
        <v>17432</v>
      </c>
      <c r="D28" s="94">
        <v>0</v>
      </c>
      <c r="F28" s="94">
        <f>IF(AND(C28="[For completion]",D28="[For completion]"),"[For completion]",SUM(C28:D28))</f>
        <v>17432</v>
      </c>
    </row>
    <row r="29" spans="1:7" outlineLevel="1" x14ac:dyDescent="0.25">
      <c r="A29" s="22" t="s">
        <v>425</v>
      </c>
      <c r="B29" s="37" t="s">
        <v>426</v>
      </c>
      <c r="C29" s="94"/>
      <c r="D29" s="94"/>
      <c r="F29" s="94"/>
    </row>
    <row r="30" spans="1:7" outlineLevel="1" x14ac:dyDescent="0.25">
      <c r="A30" s="22" t="s">
        <v>427</v>
      </c>
      <c r="B30" s="37" t="s">
        <v>428</v>
      </c>
      <c r="C30" s="94"/>
      <c r="D30" s="94"/>
      <c r="F30" s="94"/>
    </row>
    <row r="31" spans="1:7" outlineLevel="1" x14ac:dyDescent="0.25">
      <c r="A31" s="22" t="s">
        <v>429</v>
      </c>
      <c r="B31" s="37"/>
    </row>
    <row r="32" spans="1:7" outlineLevel="1" x14ac:dyDescent="0.25">
      <c r="A32" s="22" t="s">
        <v>430</v>
      </c>
      <c r="B32" s="37"/>
    </row>
    <row r="33" spans="1:7" outlineLevel="1" x14ac:dyDescent="0.25">
      <c r="A33" s="22" t="s">
        <v>996</v>
      </c>
      <c r="B33" s="37"/>
    </row>
    <row r="34" spans="1:7" outlineLevel="1" x14ac:dyDescent="0.25">
      <c r="A34" s="22" t="s">
        <v>997</v>
      </c>
      <c r="B34" s="37"/>
    </row>
    <row r="35" spans="1:7" ht="15" customHeight="1" x14ac:dyDescent="0.25">
      <c r="A35" s="41"/>
      <c r="B35" s="42" t="s">
        <v>431</v>
      </c>
      <c r="C35" s="41" t="s">
        <v>432</v>
      </c>
      <c r="D35" s="41" t="s">
        <v>433</v>
      </c>
      <c r="E35" s="43"/>
      <c r="F35" s="44" t="s">
        <v>400</v>
      </c>
      <c r="G35" s="44"/>
    </row>
    <row r="36" spans="1:7" x14ac:dyDescent="0.25">
      <c r="A36" s="22" t="s">
        <v>434</v>
      </c>
      <c r="B36" s="22" t="s">
        <v>435</v>
      </c>
      <c r="C36" s="90" t="s">
        <v>766</v>
      </c>
      <c r="D36" s="90">
        <v>0</v>
      </c>
      <c r="E36" s="107"/>
      <c r="F36" s="90">
        <v>0</v>
      </c>
    </row>
    <row r="37" spans="1:7" outlineLevel="1" x14ac:dyDescent="0.25">
      <c r="A37" s="22" t="s">
        <v>436</v>
      </c>
      <c r="C37" s="90"/>
      <c r="D37" s="90"/>
      <c r="E37" s="107"/>
      <c r="F37" s="90"/>
    </row>
    <row r="38" spans="1:7" outlineLevel="1" x14ac:dyDescent="0.25">
      <c r="A38" s="22" t="s">
        <v>437</v>
      </c>
      <c r="C38" s="90"/>
      <c r="D38" s="90"/>
      <c r="E38" s="107"/>
      <c r="F38" s="90"/>
    </row>
    <row r="39" spans="1:7" outlineLevel="1" x14ac:dyDescent="0.25">
      <c r="A39" s="22" t="s">
        <v>438</v>
      </c>
      <c r="C39" s="90"/>
      <c r="D39" s="90"/>
      <c r="E39" s="107"/>
      <c r="F39" s="90"/>
    </row>
    <row r="40" spans="1:7" outlineLevel="1" x14ac:dyDescent="0.25">
      <c r="A40" s="22" t="s">
        <v>439</v>
      </c>
      <c r="C40" s="90"/>
      <c r="D40" s="90"/>
      <c r="E40" s="107"/>
      <c r="F40" s="90"/>
    </row>
    <row r="41" spans="1:7" outlineLevel="1" x14ac:dyDescent="0.25">
      <c r="A41" s="22" t="s">
        <v>440</v>
      </c>
      <c r="C41" s="90"/>
      <c r="D41" s="90"/>
      <c r="E41" s="107"/>
      <c r="F41" s="90"/>
    </row>
    <row r="42" spans="1:7" outlineLevel="1" x14ac:dyDescent="0.25">
      <c r="A42" s="22" t="s">
        <v>441</v>
      </c>
      <c r="C42" s="90"/>
      <c r="D42" s="90"/>
      <c r="E42" s="107"/>
      <c r="F42" s="90"/>
    </row>
    <row r="43" spans="1:7" ht="15" customHeight="1" x14ac:dyDescent="0.25">
      <c r="A43" s="41"/>
      <c r="B43" s="42" t="s">
        <v>442</v>
      </c>
      <c r="C43" s="41" t="s">
        <v>432</v>
      </c>
      <c r="D43" s="41" t="s">
        <v>433</v>
      </c>
      <c r="E43" s="43"/>
      <c r="F43" s="44" t="s">
        <v>400</v>
      </c>
      <c r="G43" s="44"/>
    </row>
    <row r="44" spans="1:7" x14ac:dyDescent="0.25">
      <c r="A44" s="63" t="s">
        <v>443</v>
      </c>
      <c r="B44" s="136" t="s">
        <v>444</v>
      </c>
      <c r="C44" s="137">
        <f>SUM(C45:C71)</f>
        <v>0</v>
      </c>
      <c r="D44" s="137">
        <f>SUM(D45:D71)</f>
        <v>0</v>
      </c>
      <c r="E44" s="137"/>
      <c r="F44" s="137">
        <f>SUM(F45:F71)</f>
        <v>0</v>
      </c>
      <c r="G44" s="22"/>
    </row>
    <row r="45" spans="1:7" x14ac:dyDescent="0.25">
      <c r="A45" s="22" t="s">
        <v>445</v>
      </c>
      <c r="B45" s="22" t="s">
        <v>446</v>
      </c>
      <c r="C45" s="90">
        <v>0</v>
      </c>
      <c r="D45" s="90">
        <v>0</v>
      </c>
      <c r="E45" s="90"/>
      <c r="F45" s="90">
        <v>0</v>
      </c>
      <c r="G45" s="22"/>
    </row>
    <row r="46" spans="1:7" x14ac:dyDescent="0.25">
      <c r="A46" s="22" t="s">
        <v>447</v>
      </c>
      <c r="B46" s="22" t="s">
        <v>448</v>
      </c>
      <c r="C46" s="90">
        <v>0</v>
      </c>
      <c r="D46" s="90">
        <v>0</v>
      </c>
      <c r="E46" s="90"/>
      <c r="F46" s="90">
        <v>0</v>
      </c>
      <c r="G46" s="22"/>
    </row>
    <row r="47" spans="1:7" x14ac:dyDescent="0.25">
      <c r="A47" s="22" t="s">
        <v>449</v>
      </c>
      <c r="B47" s="22" t="s">
        <v>450</v>
      </c>
      <c r="C47" s="90">
        <v>0</v>
      </c>
      <c r="D47" s="90">
        <v>0</v>
      </c>
      <c r="E47" s="90"/>
      <c r="F47" s="90">
        <v>0</v>
      </c>
      <c r="G47" s="22"/>
    </row>
    <row r="48" spans="1:7" x14ac:dyDescent="0.25">
      <c r="A48" s="22" t="s">
        <v>451</v>
      </c>
      <c r="B48" s="22" t="s">
        <v>452</v>
      </c>
      <c r="C48" s="90">
        <v>0</v>
      </c>
      <c r="D48" s="90">
        <v>0</v>
      </c>
      <c r="E48" s="90"/>
      <c r="F48" s="90">
        <v>0</v>
      </c>
      <c r="G48" s="22"/>
    </row>
    <row r="49" spans="1:7" x14ac:dyDescent="0.25">
      <c r="A49" s="22" t="s">
        <v>453</v>
      </c>
      <c r="B49" s="22" t="s">
        <v>454</v>
      </c>
      <c r="C49" s="90">
        <v>0</v>
      </c>
      <c r="D49" s="90">
        <v>0</v>
      </c>
      <c r="E49" s="90"/>
      <c r="F49" s="90">
        <v>0</v>
      </c>
      <c r="G49" s="22"/>
    </row>
    <row r="50" spans="1:7" x14ac:dyDescent="0.25">
      <c r="A50" s="22" t="s">
        <v>455</v>
      </c>
      <c r="B50" s="22" t="s">
        <v>1196</v>
      </c>
      <c r="C50" s="90">
        <v>0</v>
      </c>
      <c r="D50" s="90">
        <v>0</v>
      </c>
      <c r="E50" s="90"/>
      <c r="F50" s="90">
        <v>0</v>
      </c>
      <c r="G50" s="22"/>
    </row>
    <row r="51" spans="1:7" x14ac:dyDescent="0.25">
      <c r="A51" s="22" t="s">
        <v>456</v>
      </c>
      <c r="B51" s="22" t="s">
        <v>457</v>
      </c>
      <c r="C51" s="90">
        <v>0</v>
      </c>
      <c r="D51" s="90">
        <v>0</v>
      </c>
      <c r="E51" s="90"/>
      <c r="F51" s="90">
        <v>0</v>
      </c>
      <c r="G51" s="22"/>
    </row>
    <row r="52" spans="1:7" x14ac:dyDescent="0.25">
      <c r="A52" s="22" t="s">
        <v>458</v>
      </c>
      <c r="B52" s="22" t="s">
        <v>459</v>
      </c>
      <c r="C52" s="90">
        <v>0</v>
      </c>
      <c r="D52" s="90">
        <v>0</v>
      </c>
      <c r="E52" s="90"/>
      <c r="F52" s="90">
        <v>0</v>
      </c>
      <c r="G52" s="22"/>
    </row>
    <row r="53" spans="1:7" x14ac:dyDescent="0.25">
      <c r="A53" s="22" t="s">
        <v>460</v>
      </c>
      <c r="B53" s="22" t="s">
        <v>461</v>
      </c>
      <c r="C53" s="90">
        <v>0</v>
      </c>
      <c r="D53" s="90">
        <v>0</v>
      </c>
      <c r="E53" s="90"/>
      <c r="F53" s="90">
        <v>0</v>
      </c>
      <c r="G53" s="22"/>
    </row>
    <row r="54" spans="1:7" x14ac:dyDescent="0.25">
      <c r="A54" s="22" t="s">
        <v>462</v>
      </c>
      <c r="B54" s="22" t="s">
        <v>463</v>
      </c>
      <c r="C54" s="90">
        <v>0</v>
      </c>
      <c r="D54" s="90">
        <v>0</v>
      </c>
      <c r="E54" s="90"/>
      <c r="F54" s="90">
        <v>0</v>
      </c>
      <c r="G54" s="22"/>
    </row>
    <row r="55" spans="1:7" x14ac:dyDescent="0.25">
      <c r="A55" s="22" t="s">
        <v>464</v>
      </c>
      <c r="B55" s="22" t="s">
        <v>465</v>
      </c>
      <c r="C55" s="90">
        <v>0</v>
      </c>
      <c r="D55" s="90">
        <v>0</v>
      </c>
      <c r="E55" s="90"/>
      <c r="F55" s="90">
        <v>0</v>
      </c>
      <c r="G55" s="22"/>
    </row>
    <row r="56" spans="1:7" x14ac:dyDescent="0.25">
      <c r="A56" s="22" t="s">
        <v>466</v>
      </c>
      <c r="B56" s="22" t="s">
        <v>467</v>
      </c>
      <c r="C56" s="90">
        <v>0</v>
      </c>
      <c r="D56" s="90">
        <v>0</v>
      </c>
      <c r="E56" s="90"/>
      <c r="F56" s="90">
        <v>0</v>
      </c>
      <c r="G56" s="22"/>
    </row>
    <row r="57" spans="1:7" x14ac:dyDescent="0.25">
      <c r="A57" s="22" t="s">
        <v>468</v>
      </c>
      <c r="B57" s="22" t="s">
        <v>469</v>
      </c>
      <c r="C57" s="90">
        <v>0</v>
      </c>
      <c r="D57" s="90">
        <v>0</v>
      </c>
      <c r="E57" s="90"/>
      <c r="F57" s="90">
        <v>0</v>
      </c>
      <c r="G57" s="22"/>
    </row>
    <row r="58" spans="1:7" x14ac:dyDescent="0.25">
      <c r="A58" s="22" t="s">
        <v>470</v>
      </c>
      <c r="B58" s="22" t="s">
        <v>471</v>
      </c>
      <c r="C58" s="90">
        <v>0</v>
      </c>
      <c r="D58" s="90">
        <v>0</v>
      </c>
      <c r="E58" s="90"/>
      <c r="F58" s="90">
        <v>0</v>
      </c>
      <c r="G58" s="22"/>
    </row>
    <row r="59" spans="1:7" x14ac:dyDescent="0.25">
      <c r="A59" s="22" t="s">
        <v>472</v>
      </c>
      <c r="B59" s="22" t="s">
        <v>473</v>
      </c>
      <c r="C59" s="90">
        <v>0</v>
      </c>
      <c r="D59" s="90">
        <v>0</v>
      </c>
      <c r="E59" s="90"/>
      <c r="F59" s="90">
        <v>0</v>
      </c>
      <c r="G59" s="22"/>
    </row>
    <row r="60" spans="1:7" x14ac:dyDescent="0.25">
      <c r="A60" s="22" t="s">
        <v>474</v>
      </c>
      <c r="B60" s="22" t="s">
        <v>2</v>
      </c>
      <c r="C60" s="90">
        <v>0</v>
      </c>
      <c r="D60" s="90">
        <v>0</v>
      </c>
      <c r="E60" s="90"/>
      <c r="F60" s="90">
        <v>0</v>
      </c>
      <c r="G60" s="22"/>
    </row>
    <row r="61" spans="1:7" x14ac:dyDescent="0.25">
      <c r="A61" s="22" t="s">
        <v>475</v>
      </c>
      <c r="B61" s="22" t="s">
        <v>476</v>
      </c>
      <c r="C61" s="90">
        <v>0</v>
      </c>
      <c r="D61" s="90">
        <v>0</v>
      </c>
      <c r="E61" s="90"/>
      <c r="F61" s="90">
        <v>0</v>
      </c>
      <c r="G61" s="22"/>
    </row>
    <row r="62" spans="1:7" x14ac:dyDescent="0.25">
      <c r="A62" s="22" t="s">
        <v>477</v>
      </c>
      <c r="B62" s="22" t="s">
        <v>478</v>
      </c>
      <c r="C62" s="90">
        <v>0</v>
      </c>
      <c r="D62" s="90">
        <v>0</v>
      </c>
      <c r="E62" s="90"/>
      <c r="F62" s="90">
        <v>0</v>
      </c>
      <c r="G62" s="22"/>
    </row>
    <row r="63" spans="1:7" x14ac:dyDescent="0.25">
      <c r="A63" s="22" t="s">
        <v>479</v>
      </c>
      <c r="B63" s="22" t="s">
        <v>480</v>
      </c>
      <c r="C63" s="90">
        <v>0</v>
      </c>
      <c r="D63" s="90">
        <v>0</v>
      </c>
      <c r="E63" s="90"/>
      <c r="F63" s="90">
        <v>0</v>
      </c>
      <c r="G63" s="22"/>
    </row>
    <row r="64" spans="1:7" x14ac:dyDescent="0.25">
      <c r="A64" s="22" t="s">
        <v>481</v>
      </c>
      <c r="B64" s="22" t="s">
        <v>482</v>
      </c>
      <c r="C64" s="90">
        <v>0</v>
      </c>
      <c r="D64" s="90">
        <v>0</v>
      </c>
      <c r="E64" s="90"/>
      <c r="F64" s="90">
        <v>0</v>
      </c>
      <c r="G64" s="22"/>
    </row>
    <row r="65" spans="1:7" x14ac:dyDescent="0.25">
      <c r="A65" s="22" t="s">
        <v>483</v>
      </c>
      <c r="B65" s="22" t="s">
        <v>484</v>
      </c>
      <c r="C65" s="90">
        <v>0</v>
      </c>
      <c r="D65" s="90">
        <v>0</v>
      </c>
      <c r="E65" s="90"/>
      <c r="F65" s="90">
        <v>0</v>
      </c>
      <c r="G65" s="22"/>
    </row>
    <row r="66" spans="1:7" x14ac:dyDescent="0.25">
      <c r="A66" s="22" t="s">
        <v>485</v>
      </c>
      <c r="B66" s="22" t="s">
        <v>486</v>
      </c>
      <c r="C66" s="90">
        <v>0</v>
      </c>
      <c r="D66" s="90">
        <v>0</v>
      </c>
      <c r="E66" s="90"/>
      <c r="F66" s="90">
        <v>0</v>
      </c>
      <c r="G66" s="22"/>
    </row>
    <row r="67" spans="1:7" x14ac:dyDescent="0.25">
      <c r="A67" s="22" t="s">
        <v>487</v>
      </c>
      <c r="B67" s="22" t="s">
        <v>488</v>
      </c>
      <c r="C67" s="90">
        <v>0</v>
      </c>
      <c r="D67" s="90">
        <v>0</v>
      </c>
      <c r="E67" s="90"/>
      <c r="F67" s="90">
        <v>0</v>
      </c>
      <c r="G67" s="22"/>
    </row>
    <row r="68" spans="1:7" x14ac:dyDescent="0.25">
      <c r="A68" s="22" t="s">
        <v>489</v>
      </c>
      <c r="B68" s="22" t="s">
        <v>490</v>
      </c>
      <c r="C68" s="90">
        <v>0</v>
      </c>
      <c r="D68" s="90">
        <v>0</v>
      </c>
      <c r="E68" s="90"/>
      <c r="F68" s="90">
        <v>0</v>
      </c>
      <c r="G68" s="22"/>
    </row>
    <row r="69" spans="1:7" x14ac:dyDescent="0.25">
      <c r="A69" s="22" t="s">
        <v>491</v>
      </c>
      <c r="B69" s="22" t="s">
        <v>492</v>
      </c>
      <c r="C69" s="90">
        <v>0</v>
      </c>
      <c r="D69" s="90">
        <v>0</v>
      </c>
      <c r="E69" s="90"/>
      <c r="F69" s="90">
        <v>0</v>
      </c>
      <c r="G69" s="22"/>
    </row>
    <row r="70" spans="1:7" x14ac:dyDescent="0.25">
      <c r="A70" s="22" t="s">
        <v>493</v>
      </c>
      <c r="B70" s="22" t="s">
        <v>494</v>
      </c>
      <c r="C70" s="90">
        <v>0</v>
      </c>
      <c r="D70" s="90">
        <v>0</v>
      </c>
      <c r="E70" s="90"/>
      <c r="F70" s="90">
        <v>0</v>
      </c>
      <c r="G70" s="22"/>
    </row>
    <row r="71" spans="1:7" x14ac:dyDescent="0.25">
      <c r="A71" s="22" t="s">
        <v>495</v>
      </c>
      <c r="B71" s="22" t="s">
        <v>5</v>
      </c>
      <c r="C71" s="90">
        <v>0</v>
      </c>
      <c r="D71" s="90">
        <v>0</v>
      </c>
      <c r="E71" s="90"/>
      <c r="F71" s="90">
        <v>0</v>
      </c>
      <c r="G71" s="22"/>
    </row>
    <row r="72" spans="1:7" x14ac:dyDescent="0.25">
      <c r="A72" s="63" t="s">
        <v>496</v>
      </c>
      <c r="B72" s="136" t="s">
        <v>259</v>
      </c>
      <c r="C72" s="137">
        <f>SUM(C73:C75)</f>
        <v>0</v>
      </c>
      <c r="D72" s="137">
        <f>SUM(D73:D75)</f>
        <v>0</v>
      </c>
      <c r="E72" s="137"/>
      <c r="F72" s="137">
        <f>SUM(F73:F75)</f>
        <v>0</v>
      </c>
      <c r="G72" s="22"/>
    </row>
    <row r="73" spans="1:7" x14ac:dyDescent="0.25">
      <c r="A73" s="22" t="s">
        <v>498</v>
      </c>
      <c r="B73" s="22" t="s">
        <v>500</v>
      </c>
      <c r="C73" s="90">
        <v>0</v>
      </c>
      <c r="D73" s="90">
        <v>0</v>
      </c>
      <c r="E73" s="90"/>
      <c r="F73" s="90">
        <v>0</v>
      </c>
      <c r="G73" s="22"/>
    </row>
    <row r="74" spans="1:7" x14ac:dyDescent="0.25">
      <c r="A74" s="22" t="s">
        <v>499</v>
      </c>
      <c r="B74" s="22" t="s">
        <v>502</v>
      </c>
      <c r="C74" s="90">
        <v>0</v>
      </c>
      <c r="D74" s="90">
        <v>0</v>
      </c>
      <c r="E74" s="90"/>
      <c r="F74" s="90">
        <v>0</v>
      </c>
      <c r="G74" s="22"/>
    </row>
    <row r="75" spans="1:7" x14ac:dyDescent="0.25">
      <c r="A75" s="22" t="s">
        <v>501</v>
      </c>
      <c r="B75" s="22" t="s">
        <v>1</v>
      </c>
      <c r="C75" s="90">
        <v>0</v>
      </c>
      <c r="D75" s="90">
        <v>0</v>
      </c>
      <c r="E75" s="90"/>
      <c r="F75" s="90">
        <v>0</v>
      </c>
      <c r="G75" s="22"/>
    </row>
    <row r="76" spans="1:7" x14ac:dyDescent="0.25">
      <c r="A76" s="63" t="s">
        <v>979</v>
      </c>
      <c r="B76" s="136" t="s">
        <v>89</v>
      </c>
      <c r="C76" s="137">
        <f>SUM(C77:C87)</f>
        <v>1</v>
      </c>
      <c r="D76" s="137">
        <f>SUM(D77:D87)</f>
        <v>0</v>
      </c>
      <c r="E76" s="137"/>
      <c r="F76" s="137">
        <f>SUM(F77:F87)</f>
        <v>1</v>
      </c>
      <c r="G76" s="22"/>
    </row>
    <row r="77" spans="1:7" x14ac:dyDescent="0.25">
      <c r="A77" s="22" t="s">
        <v>503</v>
      </c>
      <c r="B77" s="39" t="s">
        <v>261</v>
      </c>
      <c r="C77" s="90">
        <v>0</v>
      </c>
      <c r="D77" s="90">
        <v>0</v>
      </c>
      <c r="E77" s="90"/>
      <c r="F77" s="90">
        <v>0</v>
      </c>
      <c r="G77" s="22"/>
    </row>
    <row r="78" spans="1:7" x14ac:dyDescent="0.25">
      <c r="A78" s="22" t="s">
        <v>504</v>
      </c>
      <c r="B78" s="22" t="s">
        <v>497</v>
      </c>
      <c r="C78" s="90">
        <v>0</v>
      </c>
      <c r="D78" s="90">
        <v>0</v>
      </c>
      <c r="E78" s="90"/>
      <c r="F78" s="90">
        <v>0</v>
      </c>
      <c r="G78" s="22"/>
    </row>
    <row r="79" spans="1:7" x14ac:dyDescent="0.25">
      <c r="A79" s="22" t="s">
        <v>505</v>
      </c>
      <c r="B79" s="39" t="s">
        <v>263</v>
      </c>
      <c r="C79" s="90">
        <v>1</v>
      </c>
      <c r="D79" s="90">
        <v>0</v>
      </c>
      <c r="E79" s="90"/>
      <c r="F79" s="90">
        <v>1</v>
      </c>
      <c r="G79" s="22"/>
    </row>
    <row r="80" spans="1:7" x14ac:dyDescent="0.25">
      <c r="A80" s="22" t="s">
        <v>506</v>
      </c>
      <c r="B80" s="39" t="s">
        <v>265</v>
      </c>
      <c r="C80" s="90">
        <v>0</v>
      </c>
      <c r="D80" s="90">
        <v>0</v>
      </c>
      <c r="E80" s="90"/>
      <c r="F80" s="90">
        <v>0</v>
      </c>
      <c r="G80" s="22"/>
    </row>
    <row r="81" spans="1:7" x14ac:dyDescent="0.25">
      <c r="A81" s="22" t="s">
        <v>507</v>
      </c>
      <c r="B81" s="39" t="s">
        <v>11</v>
      </c>
      <c r="C81" s="90">
        <v>0</v>
      </c>
      <c r="D81" s="90">
        <v>0</v>
      </c>
      <c r="E81" s="90"/>
      <c r="F81" s="90">
        <v>0</v>
      </c>
      <c r="G81" s="22"/>
    </row>
    <row r="82" spans="1:7" x14ac:dyDescent="0.25">
      <c r="A82" s="22" t="s">
        <v>508</v>
      </c>
      <c r="B82" s="39" t="s">
        <v>268</v>
      </c>
      <c r="C82" s="90">
        <v>0</v>
      </c>
      <c r="D82" s="90">
        <v>0</v>
      </c>
      <c r="E82" s="90"/>
      <c r="F82" s="90">
        <v>0</v>
      </c>
      <c r="G82" s="22"/>
    </row>
    <row r="83" spans="1:7" x14ac:dyDescent="0.25">
      <c r="A83" s="22" t="s">
        <v>509</v>
      </c>
      <c r="B83" s="39" t="s">
        <v>270</v>
      </c>
      <c r="C83" s="90">
        <v>0</v>
      </c>
      <c r="D83" s="90">
        <v>0</v>
      </c>
      <c r="E83" s="90"/>
      <c r="F83" s="90">
        <v>0</v>
      </c>
      <c r="G83" s="22"/>
    </row>
    <row r="84" spans="1:7" x14ac:dyDescent="0.25">
      <c r="A84" s="22" t="s">
        <v>510</v>
      </c>
      <c r="B84" s="39" t="s">
        <v>272</v>
      </c>
      <c r="C84" s="90">
        <v>0</v>
      </c>
      <c r="D84" s="90">
        <v>0</v>
      </c>
      <c r="E84" s="90"/>
      <c r="F84" s="90">
        <v>0</v>
      </c>
      <c r="G84" s="22"/>
    </row>
    <row r="85" spans="1:7" x14ac:dyDescent="0.25">
      <c r="A85" s="22" t="s">
        <v>511</v>
      </c>
      <c r="B85" s="39" t="s">
        <v>274</v>
      </c>
      <c r="C85" s="90">
        <v>0</v>
      </c>
      <c r="D85" s="90">
        <v>0</v>
      </c>
      <c r="E85" s="90"/>
      <c r="F85" s="90">
        <v>0</v>
      </c>
      <c r="G85" s="22"/>
    </row>
    <row r="86" spans="1:7" x14ac:dyDescent="0.25">
      <c r="A86" s="22" t="s">
        <v>512</v>
      </c>
      <c r="B86" s="39" t="s">
        <v>276</v>
      </c>
      <c r="C86" s="90">
        <v>0</v>
      </c>
      <c r="D86" s="90">
        <v>0</v>
      </c>
      <c r="E86" s="90"/>
      <c r="F86" s="90">
        <v>0</v>
      </c>
      <c r="G86" s="22"/>
    </row>
    <row r="87" spans="1:7" x14ac:dyDescent="0.25">
      <c r="A87" s="22" t="s">
        <v>513</v>
      </c>
      <c r="B87" s="39" t="s">
        <v>89</v>
      </c>
      <c r="C87" s="90">
        <v>0</v>
      </c>
      <c r="D87" s="90">
        <v>0</v>
      </c>
      <c r="E87" s="90"/>
      <c r="F87" s="90">
        <v>0</v>
      </c>
      <c r="G87" s="22"/>
    </row>
    <row r="88" spans="1:7" outlineLevel="1" x14ac:dyDescent="0.25">
      <c r="A88" s="22" t="s">
        <v>514</v>
      </c>
      <c r="B88" s="50" t="s">
        <v>93</v>
      </c>
      <c r="C88" s="90"/>
      <c r="D88" s="90"/>
      <c r="E88" s="90"/>
      <c r="F88" s="90"/>
      <c r="G88" s="22"/>
    </row>
    <row r="89" spans="1:7" outlineLevel="1" x14ac:dyDescent="0.25">
      <c r="A89" s="22" t="s">
        <v>515</v>
      </c>
      <c r="B89" s="50" t="s">
        <v>93</v>
      </c>
      <c r="C89" s="90"/>
      <c r="D89" s="90"/>
      <c r="E89" s="90"/>
      <c r="F89" s="90"/>
      <c r="G89" s="22"/>
    </row>
    <row r="90" spans="1:7" outlineLevel="1" x14ac:dyDescent="0.25">
      <c r="A90" s="22" t="s">
        <v>516</v>
      </c>
      <c r="B90" s="50" t="s">
        <v>93</v>
      </c>
      <c r="C90" s="90"/>
      <c r="D90" s="90"/>
      <c r="E90" s="90"/>
      <c r="F90" s="90"/>
      <c r="G90" s="22"/>
    </row>
    <row r="91" spans="1:7" outlineLevel="1" x14ac:dyDescent="0.25">
      <c r="A91" s="22" t="s">
        <v>517</v>
      </c>
      <c r="B91" s="50" t="s">
        <v>93</v>
      </c>
      <c r="C91" s="90"/>
      <c r="D91" s="90"/>
      <c r="E91" s="90"/>
      <c r="F91" s="90"/>
      <c r="G91" s="22"/>
    </row>
    <row r="92" spans="1:7" outlineLevel="1" x14ac:dyDescent="0.25">
      <c r="A92" s="22" t="s">
        <v>518</v>
      </c>
      <c r="B92" s="50" t="s">
        <v>93</v>
      </c>
      <c r="C92" s="90"/>
      <c r="D92" s="90"/>
      <c r="E92" s="90"/>
      <c r="F92" s="90"/>
      <c r="G92" s="22"/>
    </row>
    <row r="93" spans="1:7" outlineLevel="1" x14ac:dyDescent="0.25">
      <c r="A93" s="22" t="s">
        <v>519</v>
      </c>
      <c r="B93" s="50" t="s">
        <v>93</v>
      </c>
      <c r="C93" s="90"/>
      <c r="D93" s="90"/>
      <c r="E93" s="90"/>
      <c r="F93" s="90"/>
      <c r="G93" s="22"/>
    </row>
    <row r="94" spans="1:7" outlineLevel="1" x14ac:dyDescent="0.25">
      <c r="A94" s="22" t="s">
        <v>520</v>
      </c>
      <c r="B94" s="50" t="s">
        <v>93</v>
      </c>
      <c r="C94" s="90"/>
      <c r="D94" s="90"/>
      <c r="E94" s="90"/>
      <c r="F94" s="90"/>
      <c r="G94" s="22"/>
    </row>
    <row r="95" spans="1:7" outlineLevel="1" x14ac:dyDescent="0.25">
      <c r="A95" s="22" t="s">
        <v>521</v>
      </c>
      <c r="B95" s="50" t="s">
        <v>93</v>
      </c>
      <c r="C95" s="90"/>
      <c r="D95" s="90"/>
      <c r="E95" s="90"/>
      <c r="F95" s="90"/>
      <c r="G95" s="22"/>
    </row>
    <row r="96" spans="1:7" outlineLevel="1" x14ac:dyDescent="0.25">
      <c r="A96" s="22" t="s">
        <v>522</v>
      </c>
      <c r="B96" s="50" t="s">
        <v>93</v>
      </c>
      <c r="C96" s="90"/>
      <c r="D96" s="90"/>
      <c r="E96" s="90"/>
      <c r="F96" s="90"/>
      <c r="G96" s="22"/>
    </row>
    <row r="97" spans="1:7" outlineLevel="1" x14ac:dyDescent="0.25">
      <c r="A97" s="22" t="s">
        <v>523</v>
      </c>
      <c r="B97" s="50" t="s">
        <v>93</v>
      </c>
      <c r="C97" s="90"/>
      <c r="D97" s="90"/>
      <c r="E97" s="90"/>
      <c r="F97" s="90"/>
      <c r="G97" s="22"/>
    </row>
    <row r="98" spans="1:7" ht="15" customHeight="1" x14ac:dyDescent="0.25">
      <c r="A98" s="41"/>
      <c r="B98" s="98" t="s">
        <v>1530</v>
      </c>
      <c r="C98" s="41" t="s">
        <v>432</v>
      </c>
      <c r="D98" s="41" t="s">
        <v>433</v>
      </c>
      <c r="E98" s="43"/>
      <c r="F98" s="44" t="s">
        <v>400</v>
      </c>
      <c r="G98" s="44"/>
    </row>
    <row r="99" spans="1:7" x14ac:dyDescent="0.25">
      <c r="A99" s="63" t="s">
        <v>524</v>
      </c>
      <c r="B99" s="136" t="str">
        <f>+B79</f>
        <v>Australia</v>
      </c>
      <c r="C99" s="137">
        <f>SUM(C100:C148)</f>
        <v>1.0000000000000016</v>
      </c>
      <c r="D99" s="137">
        <f>SUM(D100:D148)</f>
        <v>0</v>
      </c>
      <c r="E99" s="137"/>
      <c r="F99" s="137">
        <f>SUM(F100:F148)</f>
        <v>1.0000000000000016</v>
      </c>
      <c r="G99" s="22"/>
    </row>
    <row r="100" spans="1:7" x14ac:dyDescent="0.25">
      <c r="A100" s="22" t="s">
        <v>526</v>
      </c>
      <c r="B100" s="39" t="s">
        <v>1556</v>
      </c>
      <c r="C100" s="90">
        <v>4.2178039184668899E-2</v>
      </c>
      <c r="D100" s="90">
        <v>0</v>
      </c>
      <c r="E100" s="90"/>
      <c r="F100" s="90">
        <f t="shared" ref="F100:F107" si="1">+C100</f>
        <v>4.2178039184668899E-2</v>
      </c>
      <c r="G100" s="22"/>
    </row>
    <row r="101" spans="1:7" x14ac:dyDescent="0.25">
      <c r="A101" s="22" t="s">
        <v>527</v>
      </c>
      <c r="B101" s="39" t="s">
        <v>1557</v>
      </c>
      <c r="C101" s="90">
        <v>0.30480913031875723</v>
      </c>
      <c r="D101" s="90">
        <v>0</v>
      </c>
      <c r="E101" s="90"/>
      <c r="F101" s="90">
        <f t="shared" si="1"/>
        <v>0.30480913031875723</v>
      </c>
      <c r="G101" s="22"/>
    </row>
    <row r="102" spans="1:7" x14ac:dyDescent="0.25">
      <c r="A102" s="22" t="s">
        <v>528</v>
      </c>
      <c r="B102" s="39" t="s">
        <v>1558</v>
      </c>
      <c r="C102" s="90">
        <v>5.4362092276166547E-3</v>
      </c>
      <c r="D102" s="90">
        <v>0</v>
      </c>
      <c r="E102" s="90"/>
      <c r="F102" s="90">
        <f t="shared" si="1"/>
        <v>5.4362092276166547E-3</v>
      </c>
      <c r="G102" s="22"/>
    </row>
    <row r="103" spans="1:7" x14ac:dyDescent="0.25">
      <c r="A103" s="22" t="s">
        <v>529</v>
      </c>
      <c r="B103" s="39" t="s">
        <v>1559</v>
      </c>
      <c r="C103" s="90">
        <v>0.16700065516525328</v>
      </c>
      <c r="D103" s="90">
        <v>0</v>
      </c>
      <c r="E103" s="90"/>
      <c r="F103" s="90">
        <f t="shared" si="1"/>
        <v>0.16700065516525328</v>
      </c>
      <c r="G103" s="22"/>
    </row>
    <row r="104" spans="1:7" x14ac:dyDescent="0.25">
      <c r="A104" s="22" t="s">
        <v>530</v>
      </c>
      <c r="B104" s="39" t="s">
        <v>1560</v>
      </c>
      <c r="C104" s="90">
        <v>6.3877828237684731E-2</v>
      </c>
      <c r="D104" s="90">
        <v>0</v>
      </c>
      <c r="E104" s="90"/>
      <c r="F104" s="90">
        <f t="shared" si="1"/>
        <v>6.3877828237684731E-2</v>
      </c>
      <c r="G104" s="22"/>
    </row>
    <row r="105" spans="1:7" x14ac:dyDescent="0.25">
      <c r="A105" s="22" t="s">
        <v>531</v>
      </c>
      <c r="B105" s="39" t="s">
        <v>1561</v>
      </c>
      <c r="C105" s="90">
        <v>1.4685384342712014E-2</v>
      </c>
      <c r="D105" s="90">
        <v>0</v>
      </c>
      <c r="E105" s="90"/>
      <c r="F105" s="90">
        <f t="shared" si="1"/>
        <v>1.4685384342712014E-2</v>
      </c>
      <c r="G105" s="22"/>
    </row>
    <row r="106" spans="1:7" x14ac:dyDescent="0.25">
      <c r="A106" s="22" t="s">
        <v>532</v>
      </c>
      <c r="B106" s="39" t="s">
        <v>1535</v>
      </c>
      <c r="C106" s="90">
        <v>0.30980602848361266</v>
      </c>
      <c r="D106" s="90">
        <v>0</v>
      </c>
      <c r="E106" s="90"/>
      <c r="F106" s="90">
        <f t="shared" si="1"/>
        <v>0.30980602848361266</v>
      </c>
      <c r="G106" s="22"/>
    </row>
    <row r="107" spans="1:7" x14ac:dyDescent="0.25">
      <c r="A107" s="22" t="s">
        <v>533</v>
      </c>
      <c r="B107" s="39" t="s">
        <v>1562</v>
      </c>
      <c r="C107" s="90">
        <v>9.2206725039696111E-2</v>
      </c>
      <c r="D107" s="90">
        <v>0</v>
      </c>
      <c r="E107" s="90"/>
      <c r="F107" s="90">
        <f t="shared" si="1"/>
        <v>9.2206725039696111E-2</v>
      </c>
      <c r="G107" s="22"/>
    </row>
    <row r="108" spans="1:7" x14ac:dyDescent="0.25">
      <c r="A108" s="22" t="s">
        <v>534</v>
      </c>
      <c r="B108" s="39"/>
      <c r="C108" s="90"/>
      <c r="D108" s="90"/>
      <c r="E108" s="90"/>
      <c r="F108" s="90"/>
      <c r="G108" s="22"/>
    </row>
    <row r="109" spans="1:7" x14ac:dyDescent="0.25">
      <c r="A109" s="22" t="s">
        <v>535</v>
      </c>
      <c r="B109" s="39"/>
      <c r="C109" s="90"/>
      <c r="D109" s="90"/>
      <c r="E109" s="90"/>
      <c r="F109" s="90"/>
      <c r="G109" s="22"/>
    </row>
    <row r="110" spans="1:7" x14ac:dyDescent="0.25">
      <c r="A110" s="22" t="s">
        <v>536</v>
      </c>
      <c r="B110" s="39"/>
      <c r="C110" s="90"/>
      <c r="D110" s="90"/>
      <c r="E110" s="90"/>
      <c r="F110" s="90"/>
      <c r="G110" s="22"/>
    </row>
    <row r="111" spans="1:7" x14ac:dyDescent="0.25">
      <c r="A111" s="22" t="s">
        <v>537</v>
      </c>
      <c r="B111" s="39"/>
      <c r="C111" s="90"/>
      <c r="D111" s="90"/>
      <c r="E111" s="90"/>
      <c r="F111" s="90"/>
      <c r="G111" s="22"/>
    </row>
    <row r="112" spans="1:7" x14ac:dyDescent="0.25">
      <c r="A112" s="22" t="s">
        <v>538</v>
      </c>
      <c r="B112" s="39"/>
      <c r="C112" s="90"/>
      <c r="D112" s="90"/>
      <c r="E112" s="90"/>
      <c r="F112" s="90"/>
      <c r="G112" s="22"/>
    </row>
    <row r="113" spans="1:7" x14ac:dyDescent="0.25">
      <c r="A113" s="22" t="s">
        <v>539</v>
      </c>
      <c r="B113" s="39"/>
      <c r="C113" s="90"/>
      <c r="D113" s="90"/>
      <c r="E113" s="90"/>
      <c r="F113" s="90"/>
      <c r="G113" s="22"/>
    </row>
    <row r="114" spans="1:7" x14ac:dyDescent="0.25">
      <c r="A114" s="22" t="s">
        <v>540</v>
      </c>
      <c r="B114" s="39"/>
      <c r="C114" s="90"/>
      <c r="D114" s="90"/>
      <c r="E114" s="90"/>
      <c r="F114" s="90"/>
      <c r="G114" s="22"/>
    </row>
    <row r="115" spans="1:7" x14ac:dyDescent="0.25">
      <c r="A115" s="22" t="s">
        <v>541</v>
      </c>
      <c r="B115" s="39"/>
      <c r="C115" s="90"/>
      <c r="D115" s="90"/>
      <c r="E115" s="90"/>
      <c r="F115" s="90"/>
      <c r="G115" s="22"/>
    </row>
    <row r="116" spans="1:7" x14ac:dyDescent="0.25">
      <c r="A116" s="22" t="s">
        <v>542</v>
      </c>
      <c r="B116" s="39"/>
      <c r="C116" s="90"/>
      <c r="D116" s="90"/>
      <c r="E116" s="90"/>
      <c r="F116" s="90"/>
      <c r="G116" s="22"/>
    </row>
    <row r="117" spans="1:7" x14ac:dyDescent="0.25">
      <c r="A117" s="22" t="s">
        <v>543</v>
      </c>
      <c r="B117" s="39"/>
      <c r="C117" s="90"/>
      <c r="D117" s="90"/>
      <c r="E117" s="90"/>
      <c r="F117" s="90"/>
      <c r="G117" s="22"/>
    </row>
    <row r="118" spans="1:7" x14ac:dyDescent="0.25">
      <c r="A118" s="22" t="s">
        <v>544</v>
      </c>
      <c r="B118" s="39"/>
      <c r="C118" s="90"/>
      <c r="D118" s="90"/>
      <c r="E118" s="90"/>
      <c r="F118" s="90"/>
      <c r="G118" s="22"/>
    </row>
    <row r="119" spans="1:7" x14ac:dyDescent="0.25">
      <c r="A119" s="22" t="s">
        <v>545</v>
      </c>
      <c r="B119" s="39"/>
      <c r="C119" s="90"/>
      <c r="D119" s="90"/>
      <c r="E119" s="90"/>
      <c r="F119" s="90"/>
      <c r="G119" s="22"/>
    </row>
    <row r="120" spans="1:7" x14ac:dyDescent="0.25">
      <c r="A120" s="22" t="s">
        <v>546</v>
      </c>
      <c r="B120" s="39"/>
      <c r="C120" s="90"/>
      <c r="D120" s="90"/>
      <c r="E120" s="90"/>
      <c r="F120" s="90"/>
      <c r="G120" s="22"/>
    </row>
    <row r="121" spans="1:7" x14ac:dyDescent="0.25">
      <c r="A121" s="22" t="s">
        <v>547</v>
      </c>
      <c r="B121" s="39"/>
      <c r="C121" s="90"/>
      <c r="D121" s="90"/>
      <c r="E121" s="90"/>
      <c r="F121" s="90"/>
      <c r="G121" s="22"/>
    </row>
    <row r="122" spans="1:7" x14ac:dyDescent="0.25">
      <c r="A122" s="22" t="s">
        <v>548</v>
      </c>
      <c r="B122" s="39"/>
      <c r="C122" s="90"/>
      <c r="D122" s="90"/>
      <c r="E122" s="90"/>
      <c r="F122" s="90"/>
      <c r="G122" s="22"/>
    </row>
    <row r="123" spans="1:7" x14ac:dyDescent="0.25">
      <c r="A123" s="22" t="s">
        <v>549</v>
      </c>
      <c r="B123" s="39"/>
      <c r="C123" s="90"/>
      <c r="D123" s="90"/>
      <c r="E123" s="90"/>
      <c r="F123" s="90"/>
      <c r="G123" s="22"/>
    </row>
    <row r="124" spans="1:7" x14ac:dyDescent="0.25">
      <c r="A124" s="22" t="s">
        <v>550</v>
      </c>
      <c r="B124" s="39"/>
      <c r="C124" s="90"/>
      <c r="D124" s="90"/>
      <c r="E124" s="90"/>
      <c r="F124" s="90"/>
      <c r="G124" s="22"/>
    </row>
    <row r="125" spans="1:7" x14ac:dyDescent="0.25">
      <c r="A125" s="22" t="s">
        <v>551</v>
      </c>
      <c r="B125" s="39"/>
      <c r="C125" s="90"/>
      <c r="D125" s="90"/>
      <c r="E125" s="90"/>
      <c r="F125" s="90"/>
      <c r="G125" s="22"/>
    </row>
    <row r="126" spans="1:7" x14ac:dyDescent="0.25">
      <c r="A126" s="22" t="s">
        <v>552</v>
      </c>
      <c r="B126" s="39"/>
      <c r="C126" s="90"/>
      <c r="D126" s="90"/>
      <c r="E126" s="90"/>
      <c r="F126" s="90"/>
      <c r="G126" s="22"/>
    </row>
    <row r="127" spans="1:7" x14ac:dyDescent="0.25">
      <c r="A127" s="22" t="s">
        <v>553</v>
      </c>
      <c r="B127" s="39"/>
      <c r="C127" s="90"/>
      <c r="D127" s="90"/>
      <c r="E127" s="90"/>
      <c r="F127" s="90"/>
      <c r="G127" s="22"/>
    </row>
    <row r="128" spans="1:7" x14ac:dyDescent="0.25">
      <c r="A128" s="22" t="s">
        <v>554</v>
      </c>
      <c r="B128" s="39"/>
      <c r="C128" s="90"/>
      <c r="D128" s="90"/>
      <c r="E128" s="90"/>
      <c r="F128" s="90"/>
      <c r="G128" s="22"/>
    </row>
    <row r="129" spans="1:7" x14ac:dyDescent="0.25">
      <c r="A129" s="22" t="s">
        <v>555</v>
      </c>
      <c r="B129" s="39"/>
      <c r="C129" s="90"/>
      <c r="D129" s="90"/>
      <c r="E129" s="90"/>
      <c r="F129" s="90"/>
      <c r="G129" s="22"/>
    </row>
    <row r="130" spans="1:7" x14ac:dyDescent="0.25">
      <c r="A130" s="22" t="s">
        <v>953</v>
      </c>
      <c r="B130" s="39"/>
      <c r="C130" s="90"/>
      <c r="D130" s="90"/>
      <c r="E130" s="90"/>
      <c r="F130" s="90"/>
      <c r="G130" s="22"/>
    </row>
    <row r="131" spans="1:7" x14ac:dyDescent="0.25">
      <c r="A131" s="22" t="s">
        <v>954</v>
      </c>
      <c r="B131" s="39"/>
      <c r="C131" s="90"/>
      <c r="D131" s="90"/>
      <c r="E131" s="90"/>
      <c r="F131" s="90"/>
      <c r="G131" s="22"/>
    </row>
    <row r="132" spans="1:7" x14ac:dyDescent="0.25">
      <c r="A132" s="22" t="s">
        <v>955</v>
      </c>
      <c r="B132" s="39"/>
      <c r="C132" s="90"/>
      <c r="D132" s="90"/>
      <c r="E132" s="90"/>
      <c r="F132" s="90"/>
      <c r="G132" s="22"/>
    </row>
    <row r="133" spans="1:7" x14ac:dyDescent="0.25">
      <c r="A133" s="22" t="s">
        <v>956</v>
      </c>
      <c r="B133" s="39"/>
      <c r="C133" s="90"/>
      <c r="D133" s="90"/>
      <c r="E133" s="90"/>
      <c r="F133" s="90"/>
      <c r="G133" s="22"/>
    </row>
    <row r="134" spans="1:7" x14ac:dyDescent="0.25">
      <c r="A134" s="22" t="s">
        <v>957</v>
      </c>
      <c r="B134" s="39"/>
      <c r="C134" s="90"/>
      <c r="D134" s="90"/>
      <c r="E134" s="90"/>
      <c r="F134" s="90"/>
      <c r="G134" s="22"/>
    </row>
    <row r="135" spans="1:7" x14ac:dyDescent="0.25">
      <c r="A135" s="22" t="s">
        <v>958</v>
      </c>
      <c r="B135" s="39"/>
      <c r="C135" s="90"/>
      <c r="D135" s="90"/>
      <c r="E135" s="90"/>
      <c r="F135" s="90"/>
      <c r="G135" s="22"/>
    </row>
    <row r="136" spans="1:7" x14ac:dyDescent="0.25">
      <c r="A136" s="22" t="s">
        <v>959</v>
      </c>
      <c r="B136" s="39"/>
      <c r="C136" s="90"/>
      <c r="D136" s="90"/>
      <c r="E136" s="90"/>
      <c r="F136" s="90"/>
      <c r="G136" s="22"/>
    </row>
    <row r="137" spans="1:7" x14ac:dyDescent="0.25">
      <c r="A137" s="22" t="s">
        <v>960</v>
      </c>
      <c r="B137" s="39"/>
      <c r="C137" s="90"/>
      <c r="D137" s="90"/>
      <c r="E137" s="90"/>
      <c r="F137" s="90"/>
      <c r="G137" s="22"/>
    </row>
    <row r="138" spans="1:7" x14ac:dyDescent="0.25">
      <c r="A138" s="22" t="s">
        <v>961</v>
      </c>
      <c r="B138" s="39"/>
      <c r="C138" s="90"/>
      <c r="D138" s="90"/>
      <c r="E138" s="90"/>
      <c r="F138" s="90"/>
      <c r="G138" s="22"/>
    </row>
    <row r="139" spans="1:7" x14ac:dyDescent="0.25">
      <c r="A139" s="22" t="s">
        <v>962</v>
      </c>
      <c r="B139" s="39"/>
      <c r="C139" s="90"/>
      <c r="D139" s="90"/>
      <c r="E139" s="90"/>
      <c r="F139" s="90"/>
      <c r="G139" s="22"/>
    </row>
    <row r="140" spans="1:7" x14ac:dyDescent="0.25">
      <c r="A140" s="22" t="s">
        <v>963</v>
      </c>
      <c r="B140" s="39"/>
      <c r="C140" s="90"/>
      <c r="D140" s="90"/>
      <c r="E140" s="90"/>
      <c r="F140" s="90"/>
      <c r="G140" s="22"/>
    </row>
    <row r="141" spans="1:7" x14ac:dyDescent="0.25">
      <c r="A141" s="22" t="s">
        <v>964</v>
      </c>
      <c r="B141" s="39"/>
      <c r="C141" s="90"/>
      <c r="D141" s="90"/>
      <c r="E141" s="90"/>
      <c r="F141" s="90"/>
      <c r="G141" s="22"/>
    </row>
    <row r="142" spans="1:7" x14ac:dyDescent="0.25">
      <c r="A142" s="22" t="s">
        <v>965</v>
      </c>
      <c r="B142" s="39"/>
      <c r="C142" s="90"/>
      <c r="D142" s="90"/>
      <c r="E142" s="90"/>
      <c r="F142" s="90"/>
      <c r="G142" s="22"/>
    </row>
    <row r="143" spans="1:7" x14ac:dyDescent="0.25">
      <c r="A143" s="22" t="s">
        <v>966</v>
      </c>
      <c r="B143" s="39"/>
      <c r="C143" s="90"/>
      <c r="D143" s="90"/>
      <c r="E143" s="90"/>
      <c r="F143" s="90"/>
      <c r="G143" s="22"/>
    </row>
    <row r="144" spans="1:7" x14ac:dyDescent="0.25">
      <c r="A144" s="22" t="s">
        <v>967</v>
      </c>
      <c r="B144" s="39"/>
      <c r="C144" s="90"/>
      <c r="D144" s="90"/>
      <c r="E144" s="90"/>
      <c r="F144" s="90"/>
      <c r="G144" s="22"/>
    </row>
    <row r="145" spans="1:7" x14ac:dyDescent="0.25">
      <c r="A145" s="22" t="s">
        <v>968</v>
      </c>
      <c r="B145" s="39"/>
      <c r="C145" s="90"/>
      <c r="D145" s="90"/>
      <c r="E145" s="90"/>
      <c r="F145" s="90"/>
      <c r="G145" s="22"/>
    </row>
    <row r="146" spans="1:7" x14ac:dyDescent="0.25">
      <c r="A146" s="22" t="s">
        <v>969</v>
      </c>
      <c r="B146" s="39"/>
      <c r="C146" s="90"/>
      <c r="D146" s="90"/>
      <c r="E146" s="90"/>
      <c r="F146" s="90"/>
      <c r="G146" s="22"/>
    </row>
    <row r="147" spans="1:7" x14ac:dyDescent="0.25">
      <c r="A147" s="22" t="s">
        <v>970</v>
      </c>
      <c r="B147" s="39"/>
      <c r="C147" s="90"/>
      <c r="D147" s="90"/>
      <c r="E147" s="90"/>
      <c r="F147" s="90"/>
      <c r="G147" s="22"/>
    </row>
    <row r="148" spans="1:7" x14ac:dyDescent="0.25">
      <c r="A148" s="22" t="s">
        <v>971</v>
      </c>
      <c r="B148" s="39"/>
      <c r="C148" s="90"/>
      <c r="D148" s="90"/>
      <c r="E148" s="90"/>
      <c r="F148" s="90"/>
      <c r="G148" s="22"/>
    </row>
    <row r="149" spans="1:7" ht="15" customHeight="1" x14ac:dyDescent="0.25">
      <c r="A149" s="41"/>
      <c r="B149" s="42" t="s">
        <v>556</v>
      </c>
      <c r="C149" s="41" t="s">
        <v>432</v>
      </c>
      <c r="D149" s="41" t="s">
        <v>433</v>
      </c>
      <c r="E149" s="43"/>
      <c r="F149" s="44" t="s">
        <v>400</v>
      </c>
      <c r="G149" s="44"/>
    </row>
    <row r="150" spans="1:7" x14ac:dyDescent="0.25">
      <c r="A150" s="22" t="s">
        <v>557</v>
      </c>
      <c r="B150" s="22" t="s">
        <v>558</v>
      </c>
      <c r="C150" s="90">
        <v>3.3559194196977858E-2</v>
      </c>
      <c r="D150" s="90">
        <v>0</v>
      </c>
      <c r="E150" s="91"/>
      <c r="F150" s="90">
        <f>+C150</f>
        <v>3.3559194196977858E-2</v>
      </c>
    </row>
    <row r="151" spans="1:7" x14ac:dyDescent="0.25">
      <c r="A151" s="22" t="s">
        <v>559</v>
      </c>
      <c r="B151" s="22" t="s">
        <v>560</v>
      </c>
      <c r="C151" s="90">
        <v>0.96644080580302005</v>
      </c>
      <c r="D151" s="90">
        <v>0</v>
      </c>
      <c r="E151" s="91"/>
      <c r="F151" s="90">
        <f>+C151</f>
        <v>0.96644080580302005</v>
      </c>
    </row>
    <row r="152" spans="1:7" x14ac:dyDescent="0.25">
      <c r="A152" s="22" t="s">
        <v>561</v>
      </c>
      <c r="B152" s="22" t="s">
        <v>89</v>
      </c>
      <c r="C152" s="90">
        <v>0</v>
      </c>
      <c r="D152" s="90">
        <v>0</v>
      </c>
      <c r="E152" s="91"/>
      <c r="F152" s="90">
        <f>+C152</f>
        <v>0</v>
      </c>
    </row>
    <row r="153" spans="1:7" outlineLevel="1" x14ac:dyDescent="0.25">
      <c r="A153" s="22" t="s">
        <v>562</v>
      </c>
      <c r="C153" s="90"/>
      <c r="D153" s="90"/>
      <c r="E153" s="91"/>
      <c r="F153" s="90"/>
    </row>
    <row r="154" spans="1:7" outlineLevel="1" x14ac:dyDescent="0.25">
      <c r="A154" s="22" t="s">
        <v>563</v>
      </c>
      <c r="C154" s="90"/>
      <c r="D154" s="90"/>
      <c r="E154" s="91"/>
      <c r="F154" s="90"/>
    </row>
    <row r="155" spans="1:7" outlineLevel="1" x14ac:dyDescent="0.25">
      <c r="A155" s="22" t="s">
        <v>564</v>
      </c>
      <c r="C155" s="90"/>
      <c r="D155" s="90"/>
      <c r="E155" s="91"/>
      <c r="F155" s="90"/>
    </row>
    <row r="156" spans="1:7" outlineLevel="1" x14ac:dyDescent="0.25">
      <c r="A156" s="22" t="s">
        <v>565</v>
      </c>
      <c r="C156" s="90"/>
      <c r="D156" s="90"/>
      <c r="E156" s="91"/>
      <c r="F156" s="90"/>
    </row>
    <row r="157" spans="1:7" outlineLevel="1" x14ac:dyDescent="0.25">
      <c r="A157" s="22" t="s">
        <v>566</v>
      </c>
      <c r="C157" s="90"/>
      <c r="D157" s="90"/>
      <c r="E157" s="91"/>
      <c r="F157" s="90"/>
    </row>
    <row r="158" spans="1:7" outlineLevel="1" x14ac:dyDescent="0.25">
      <c r="A158" s="22" t="s">
        <v>567</v>
      </c>
      <c r="C158" s="90"/>
      <c r="D158" s="90"/>
      <c r="E158" s="91"/>
      <c r="F158" s="90"/>
    </row>
    <row r="159" spans="1:7" ht="15" customHeight="1" x14ac:dyDescent="0.25">
      <c r="A159" s="41"/>
      <c r="B159" s="42" t="s">
        <v>568</v>
      </c>
      <c r="C159" s="41" t="s">
        <v>432</v>
      </c>
      <c r="D159" s="41" t="s">
        <v>433</v>
      </c>
      <c r="E159" s="43"/>
      <c r="F159" s="44" t="s">
        <v>400</v>
      </c>
      <c r="G159" s="44"/>
    </row>
    <row r="160" spans="1:7" x14ac:dyDescent="0.25">
      <c r="A160" s="22" t="s">
        <v>569</v>
      </c>
      <c r="B160" s="22" t="s">
        <v>570</v>
      </c>
      <c r="C160" s="90">
        <v>2.1172346289151878E-2</v>
      </c>
      <c r="D160" s="90">
        <v>0</v>
      </c>
      <c r="E160" s="91"/>
      <c r="F160" s="90">
        <f>+C160</f>
        <v>2.1172346289151878E-2</v>
      </c>
    </row>
    <row r="161" spans="1:7" x14ac:dyDescent="0.25">
      <c r="A161" s="22" t="s">
        <v>571</v>
      </c>
      <c r="B161" s="22" t="s">
        <v>572</v>
      </c>
      <c r="C161" s="90">
        <v>0.97882765371084668</v>
      </c>
      <c r="D161" s="90">
        <v>0</v>
      </c>
      <c r="E161" s="91"/>
      <c r="F161" s="90">
        <f>+C161</f>
        <v>0.97882765371084668</v>
      </c>
    </row>
    <row r="162" spans="1:7" x14ac:dyDescent="0.25">
      <c r="A162" s="22" t="s">
        <v>573</v>
      </c>
      <c r="B162" s="22" t="s">
        <v>89</v>
      </c>
      <c r="C162" s="90">
        <v>0</v>
      </c>
      <c r="D162" s="90">
        <v>0</v>
      </c>
      <c r="E162" s="91"/>
      <c r="F162" s="90">
        <f>+C162</f>
        <v>0</v>
      </c>
    </row>
    <row r="163" spans="1:7" outlineLevel="1" x14ac:dyDescent="0.25">
      <c r="A163" s="22" t="s">
        <v>574</v>
      </c>
      <c r="E163" s="20"/>
    </row>
    <row r="164" spans="1:7" outlineLevel="1" x14ac:dyDescent="0.25">
      <c r="A164" s="22" t="s">
        <v>575</v>
      </c>
      <c r="E164" s="20"/>
    </row>
    <row r="165" spans="1:7" outlineLevel="1" x14ac:dyDescent="0.25">
      <c r="A165" s="22" t="s">
        <v>576</v>
      </c>
      <c r="E165" s="20"/>
    </row>
    <row r="166" spans="1:7" outlineLevel="1" x14ac:dyDescent="0.25">
      <c r="A166" s="22" t="s">
        <v>577</v>
      </c>
      <c r="E166" s="20"/>
    </row>
    <row r="167" spans="1:7" outlineLevel="1" x14ac:dyDescent="0.25">
      <c r="A167" s="22" t="s">
        <v>578</v>
      </c>
      <c r="E167" s="20"/>
    </row>
    <row r="168" spans="1:7" outlineLevel="1" x14ac:dyDescent="0.25">
      <c r="A168" s="22" t="s">
        <v>579</v>
      </c>
      <c r="E168" s="20"/>
    </row>
    <row r="169" spans="1:7" ht="15" customHeight="1" x14ac:dyDescent="0.25">
      <c r="A169" s="41"/>
      <c r="B169" s="42" t="s">
        <v>580</v>
      </c>
      <c r="C169" s="41" t="s">
        <v>432</v>
      </c>
      <c r="D169" s="41" t="s">
        <v>433</v>
      </c>
      <c r="E169" s="43"/>
      <c r="F169" s="44" t="s">
        <v>400</v>
      </c>
      <c r="G169" s="44"/>
    </row>
    <row r="170" spans="1:7" x14ac:dyDescent="0.25">
      <c r="A170" s="22" t="s">
        <v>581</v>
      </c>
      <c r="B170" s="18" t="s">
        <v>582</v>
      </c>
      <c r="C170" s="90">
        <v>0</v>
      </c>
      <c r="D170" s="90">
        <v>0</v>
      </c>
      <c r="E170" s="91"/>
      <c r="F170" s="90">
        <f>+C170</f>
        <v>0</v>
      </c>
    </row>
    <row r="171" spans="1:7" x14ac:dyDescent="0.25">
      <c r="A171" s="22" t="s">
        <v>583</v>
      </c>
      <c r="B171" s="18" t="s">
        <v>1521</v>
      </c>
      <c r="C171" s="90">
        <v>0.29885229604926677</v>
      </c>
      <c r="D171" s="90">
        <v>0</v>
      </c>
      <c r="E171" s="91"/>
      <c r="F171" s="90">
        <f>+C171</f>
        <v>0.29885229604926677</v>
      </c>
    </row>
    <row r="172" spans="1:7" x14ac:dyDescent="0.25">
      <c r="A172" s="22" t="s">
        <v>584</v>
      </c>
      <c r="B172" s="18" t="s">
        <v>1522</v>
      </c>
      <c r="C172" s="90">
        <v>0.25842385373712246</v>
      </c>
      <c r="D172" s="90">
        <v>0</v>
      </c>
      <c r="E172" s="90"/>
      <c r="F172" s="90">
        <f>+C172</f>
        <v>0.25842385373712246</v>
      </c>
    </row>
    <row r="173" spans="1:7" x14ac:dyDescent="0.25">
      <c r="A173" s="22" t="s">
        <v>585</v>
      </c>
      <c r="B173" s="18" t="s">
        <v>1523</v>
      </c>
      <c r="C173" s="90">
        <v>0.20632958403294183</v>
      </c>
      <c r="D173" s="90">
        <v>0</v>
      </c>
      <c r="E173" s="90"/>
      <c r="F173" s="90">
        <f>+C173</f>
        <v>0.20632958403294183</v>
      </c>
    </row>
    <row r="174" spans="1:7" x14ac:dyDescent="0.25">
      <c r="A174" s="22" t="s">
        <v>586</v>
      </c>
      <c r="B174" s="18" t="s">
        <v>1524</v>
      </c>
      <c r="C174" s="90">
        <v>0.23639426618066825</v>
      </c>
      <c r="D174" s="90">
        <v>0</v>
      </c>
      <c r="E174" s="90"/>
      <c r="F174" s="90">
        <f>+C174</f>
        <v>0.23639426618066825</v>
      </c>
    </row>
    <row r="175" spans="1:7" outlineLevel="1" x14ac:dyDescent="0.25">
      <c r="A175" s="22" t="s">
        <v>587</v>
      </c>
      <c r="B175" s="37"/>
      <c r="C175" s="90"/>
      <c r="D175" s="90"/>
      <c r="E175" s="90"/>
      <c r="F175" s="90"/>
    </row>
    <row r="176" spans="1:7" outlineLevel="1" x14ac:dyDescent="0.25">
      <c r="A176" s="22" t="s">
        <v>588</v>
      </c>
      <c r="B176" s="37"/>
      <c r="C176" s="90"/>
      <c r="D176" s="90"/>
      <c r="E176" s="90"/>
      <c r="F176" s="90"/>
    </row>
    <row r="177" spans="1:7" outlineLevel="1" x14ac:dyDescent="0.25">
      <c r="A177" s="22" t="s">
        <v>589</v>
      </c>
      <c r="B177" s="18"/>
      <c r="C177" s="90"/>
      <c r="D177" s="90"/>
      <c r="E177" s="90"/>
      <c r="F177" s="90"/>
    </row>
    <row r="178" spans="1:7" outlineLevel="1" x14ac:dyDescent="0.25">
      <c r="A178" s="22" t="s">
        <v>590</v>
      </c>
      <c r="B178" s="18"/>
      <c r="C178" s="90"/>
      <c r="D178" s="90"/>
      <c r="E178" s="90"/>
      <c r="F178" s="90"/>
    </row>
    <row r="179" spans="1:7" ht="15" customHeight="1" x14ac:dyDescent="0.25">
      <c r="A179" s="41"/>
      <c r="B179" s="98" t="s">
        <v>591</v>
      </c>
      <c r="C179" s="41" t="s">
        <v>432</v>
      </c>
      <c r="D179" s="41" t="s">
        <v>433</v>
      </c>
      <c r="E179" s="41"/>
      <c r="F179" s="41" t="s">
        <v>400</v>
      </c>
      <c r="G179" s="44"/>
    </row>
    <row r="180" spans="1:7" x14ac:dyDescent="0.25">
      <c r="A180" s="22" t="s">
        <v>592</v>
      </c>
      <c r="B180" s="22" t="s">
        <v>593</v>
      </c>
      <c r="C180" s="116">
        <v>0</v>
      </c>
      <c r="D180" s="116">
        <v>0</v>
      </c>
      <c r="E180" s="91"/>
      <c r="F180" s="116">
        <f>+C180</f>
        <v>0</v>
      </c>
    </row>
    <row r="181" spans="1:7" outlineLevel="1" x14ac:dyDescent="0.25">
      <c r="A181" s="22" t="s">
        <v>1431</v>
      </c>
      <c r="B181" s="85" t="s">
        <v>1430</v>
      </c>
      <c r="C181" s="116">
        <v>0</v>
      </c>
      <c r="D181" s="116">
        <v>0</v>
      </c>
      <c r="E181" s="91"/>
      <c r="F181" s="116">
        <f>+C181</f>
        <v>0</v>
      </c>
    </row>
    <row r="182" spans="1:7" outlineLevel="1" x14ac:dyDescent="0.25">
      <c r="A182" s="22" t="s">
        <v>594</v>
      </c>
      <c r="B182" s="86"/>
      <c r="C182" s="90"/>
      <c r="D182" s="90"/>
      <c r="E182" s="91"/>
      <c r="F182" s="90"/>
    </row>
    <row r="183" spans="1:7" outlineLevel="1" x14ac:dyDescent="0.25">
      <c r="A183" s="22" t="s">
        <v>595</v>
      </c>
      <c r="B183" s="86"/>
      <c r="C183" s="90"/>
      <c r="D183" s="90"/>
      <c r="E183" s="91"/>
      <c r="F183" s="90"/>
    </row>
    <row r="184" spans="1:7" outlineLevel="1" x14ac:dyDescent="0.25">
      <c r="A184" s="22" t="s">
        <v>596</v>
      </c>
      <c r="B184" s="86"/>
      <c r="C184" s="90"/>
      <c r="D184" s="90"/>
      <c r="E184" s="91"/>
      <c r="F184" s="90"/>
    </row>
    <row r="185" spans="1:7" ht="18.75" x14ac:dyDescent="0.25">
      <c r="A185" s="87"/>
      <c r="B185" s="88" t="s">
        <v>397</v>
      </c>
      <c r="C185" s="87"/>
      <c r="D185" s="87"/>
      <c r="E185" s="87"/>
      <c r="F185" s="89"/>
      <c r="G185" s="89"/>
    </row>
    <row r="186" spans="1:7" ht="15" customHeight="1" x14ac:dyDescent="0.25">
      <c r="A186" s="41"/>
      <c r="B186" s="42" t="s">
        <v>597</v>
      </c>
      <c r="C186" s="41" t="s">
        <v>598</v>
      </c>
      <c r="D186" s="41" t="s">
        <v>599</v>
      </c>
      <c r="E186" s="43"/>
      <c r="F186" s="41" t="s">
        <v>432</v>
      </c>
      <c r="G186" s="41" t="s">
        <v>600</v>
      </c>
    </row>
    <row r="187" spans="1:7" x14ac:dyDescent="0.25">
      <c r="A187" s="22" t="s">
        <v>601</v>
      </c>
      <c r="B187" s="39" t="s">
        <v>602</v>
      </c>
      <c r="C187" s="93">
        <v>340.77477980667737</v>
      </c>
      <c r="E187" s="36"/>
      <c r="F187" s="53"/>
      <c r="G187" s="53"/>
    </row>
    <row r="188" spans="1:7" x14ac:dyDescent="0.25">
      <c r="A188" s="36"/>
      <c r="B188" s="64"/>
      <c r="C188" s="36"/>
      <c r="D188" s="36"/>
      <c r="E188" s="36"/>
      <c r="F188" s="53"/>
      <c r="G188" s="53"/>
    </row>
    <row r="189" spans="1:7" x14ac:dyDescent="0.25">
      <c r="B189" s="39" t="s">
        <v>603</v>
      </c>
      <c r="C189" s="36"/>
      <c r="D189" s="36"/>
      <c r="E189" s="36"/>
      <c r="F189" s="53"/>
      <c r="G189" s="53"/>
    </row>
    <row r="190" spans="1:7" x14ac:dyDescent="0.25">
      <c r="A190" s="22" t="s">
        <v>604</v>
      </c>
      <c r="B190" s="39" t="s">
        <v>1563</v>
      </c>
      <c r="C190" s="93">
        <v>85.072291379999953</v>
      </c>
      <c r="D190" s="94">
        <v>2175</v>
      </c>
      <c r="E190" s="36"/>
      <c r="F190" s="99">
        <f>IF($C$214=0,"",IF(C190="[for completion]","",IF(C190="","",C190/$C$214)))</f>
        <v>1.4321004044193401E-2</v>
      </c>
      <c r="G190" s="99">
        <f>IF($D$214=0,"",IF(D190="[for completion]","",IF(D190="","",D190/$D$214)))</f>
        <v>0.12477053694355209</v>
      </c>
    </row>
    <row r="191" spans="1:7" x14ac:dyDescent="0.25">
      <c r="A191" s="22" t="s">
        <v>605</v>
      </c>
      <c r="B191" s="39" t="s">
        <v>1564</v>
      </c>
      <c r="C191" s="93">
        <v>396.8005374199978</v>
      </c>
      <c r="D191" s="94">
        <v>2589</v>
      </c>
      <c r="E191" s="36"/>
      <c r="F191" s="99">
        <f t="shared" ref="F191:F213" si="2">IF($C$214=0,"",IF(C191="[for completion]","",IF(C191="","",C191/$C$214)))</f>
        <v>6.679709702124996E-2</v>
      </c>
      <c r="G191" s="99">
        <f t="shared" ref="G191:G213" si="3">IF($D$214=0,"",IF(D191="[for completion]","",IF(D191="","",D191/$D$214)))</f>
        <v>0.14851996328591097</v>
      </c>
    </row>
    <row r="192" spans="1:7" x14ac:dyDescent="0.25">
      <c r="A192" s="22" t="s">
        <v>606</v>
      </c>
      <c r="B192" s="39" t="s">
        <v>1565</v>
      </c>
      <c r="C192" s="93">
        <v>799.55071826999733</v>
      </c>
      <c r="D192" s="94">
        <v>3197</v>
      </c>
      <c r="E192" s="36"/>
      <c r="F192" s="99">
        <f t="shared" si="2"/>
        <v>0.13459575243760616</v>
      </c>
      <c r="G192" s="99">
        <f t="shared" si="3"/>
        <v>0.18339834786599357</v>
      </c>
    </row>
    <row r="193" spans="1:7" x14ac:dyDescent="0.25">
      <c r="A193" s="22" t="s">
        <v>607</v>
      </c>
      <c r="B193" s="39" t="s">
        <v>1566</v>
      </c>
      <c r="C193" s="93">
        <v>1067.1235157600051</v>
      </c>
      <c r="D193" s="94">
        <v>3055</v>
      </c>
      <c r="E193" s="36"/>
      <c r="F193" s="99">
        <f t="shared" si="2"/>
        <v>0.17963875119561781</v>
      </c>
      <c r="G193" s="99">
        <f t="shared" si="3"/>
        <v>0.17525240936209271</v>
      </c>
    </row>
    <row r="194" spans="1:7" x14ac:dyDescent="0.25">
      <c r="A194" s="22" t="s">
        <v>608</v>
      </c>
      <c r="B194" s="39" t="s">
        <v>1567</v>
      </c>
      <c r="C194" s="93">
        <v>1088.5205982000075</v>
      </c>
      <c r="D194" s="94">
        <v>2422</v>
      </c>
      <c r="E194" s="36"/>
      <c r="F194" s="99">
        <f t="shared" si="2"/>
        <v>0.1832407195825802</v>
      </c>
      <c r="G194" s="99">
        <f t="shared" si="3"/>
        <v>0.13893988067921065</v>
      </c>
    </row>
    <row r="195" spans="1:7" x14ac:dyDescent="0.25">
      <c r="A195" s="22" t="s">
        <v>609</v>
      </c>
      <c r="B195" s="39" t="s">
        <v>1568</v>
      </c>
      <c r="C195" s="93">
        <v>1147.9107008299909</v>
      </c>
      <c r="D195" s="94">
        <v>2078</v>
      </c>
      <c r="E195" s="36"/>
      <c r="F195" s="99">
        <f t="shared" si="2"/>
        <v>0.19323840374216084</v>
      </c>
      <c r="G195" s="99">
        <f t="shared" si="3"/>
        <v>0.11920605782469022</v>
      </c>
    </row>
    <row r="196" spans="1:7" x14ac:dyDescent="0.25">
      <c r="A196" s="22" t="s">
        <v>610</v>
      </c>
      <c r="B196" s="39" t="s">
        <v>1569</v>
      </c>
      <c r="C196" s="93">
        <v>713.7153071699953</v>
      </c>
      <c r="D196" s="94">
        <v>1113</v>
      </c>
      <c r="E196" s="36"/>
      <c r="F196" s="99">
        <f t="shared" si="2"/>
        <v>0.12014628540717982</v>
      </c>
      <c r="G196" s="99">
        <f t="shared" si="3"/>
        <v>6.3848095456631476E-2</v>
      </c>
    </row>
    <row r="197" spans="1:7" x14ac:dyDescent="0.25">
      <c r="A197" s="22" t="s">
        <v>611</v>
      </c>
      <c r="B197" s="39" t="s">
        <v>1570</v>
      </c>
      <c r="C197" s="93">
        <v>359.18267188999459</v>
      </c>
      <c r="D197" s="94">
        <v>482</v>
      </c>
      <c r="E197" s="36"/>
      <c r="F197" s="99">
        <f t="shared" si="2"/>
        <v>6.0464534495306865E-2</v>
      </c>
      <c r="G197" s="99">
        <f t="shared" si="3"/>
        <v>2.7650298301973381E-2</v>
      </c>
    </row>
    <row r="198" spans="1:7" x14ac:dyDescent="0.25">
      <c r="A198" s="22" t="s">
        <v>612</v>
      </c>
      <c r="B198" s="39" t="s">
        <v>1571</v>
      </c>
      <c r="C198" s="93">
        <v>179.11849992000199</v>
      </c>
      <c r="D198" s="94">
        <v>212</v>
      </c>
      <c r="E198" s="36"/>
      <c r="F198" s="99">
        <f t="shared" si="2"/>
        <v>3.0152670395184145E-2</v>
      </c>
      <c r="G198" s="99">
        <f t="shared" si="3"/>
        <v>1.2161541991739329E-2</v>
      </c>
    </row>
    <row r="199" spans="1:7" x14ac:dyDescent="0.25">
      <c r="A199" s="22" t="s">
        <v>613</v>
      </c>
      <c r="B199" s="39" t="s">
        <v>1572</v>
      </c>
      <c r="C199" s="93">
        <v>95.387522160000799</v>
      </c>
      <c r="D199" s="94">
        <v>102</v>
      </c>
      <c r="E199" s="39"/>
      <c r="F199" s="99">
        <f t="shared" si="2"/>
        <v>1.6057462053268606E-2</v>
      </c>
      <c r="G199" s="99">
        <f t="shared" si="3"/>
        <v>5.8513079394217531E-3</v>
      </c>
    </row>
    <row r="200" spans="1:7" x14ac:dyDescent="0.25">
      <c r="A200" s="22" t="s">
        <v>614</v>
      </c>
      <c r="B200" s="39" t="s">
        <v>1573</v>
      </c>
      <c r="C200" s="93">
        <v>6.404633039999962</v>
      </c>
      <c r="D200" s="94">
        <v>6</v>
      </c>
      <c r="E200" s="39"/>
      <c r="F200" s="99">
        <f t="shared" si="2"/>
        <v>1.0781509958126883E-3</v>
      </c>
      <c r="G200" s="99">
        <f t="shared" si="3"/>
        <v>3.4419458467186781E-4</v>
      </c>
    </row>
    <row r="201" spans="1:7" x14ac:dyDescent="0.25">
      <c r="A201" s="22" t="s">
        <v>615</v>
      </c>
      <c r="B201" s="39" t="s">
        <v>1574</v>
      </c>
      <c r="C201" s="93">
        <v>0</v>
      </c>
      <c r="D201" s="94">
        <v>0</v>
      </c>
      <c r="E201" s="39"/>
      <c r="F201" s="99">
        <f t="shared" si="2"/>
        <v>0</v>
      </c>
      <c r="G201" s="99">
        <f t="shared" si="3"/>
        <v>0</v>
      </c>
    </row>
    <row r="202" spans="1:7" x14ac:dyDescent="0.25">
      <c r="A202" s="22" t="s">
        <v>616</v>
      </c>
      <c r="B202" s="39" t="s">
        <v>1575</v>
      </c>
      <c r="C202" s="93">
        <v>1.598965549999237</v>
      </c>
      <c r="D202" s="94">
        <v>1</v>
      </c>
      <c r="E202" s="39"/>
      <c r="F202" s="99">
        <f t="shared" si="2"/>
        <v>2.6916862983954355E-4</v>
      </c>
      <c r="G202" s="99">
        <f t="shared" si="3"/>
        <v>5.7365764111977973E-5</v>
      </c>
    </row>
    <row r="203" spans="1:7" x14ac:dyDescent="0.25">
      <c r="A203" s="22" t="s">
        <v>617</v>
      </c>
      <c r="B203" s="39" t="s">
        <v>1576</v>
      </c>
      <c r="C203" s="93">
        <v>0</v>
      </c>
      <c r="D203" s="94">
        <v>0</v>
      </c>
      <c r="E203" s="39"/>
      <c r="F203" s="99">
        <f t="shared" si="2"/>
        <v>0</v>
      </c>
      <c r="G203" s="99">
        <f t="shared" si="3"/>
        <v>0</v>
      </c>
    </row>
    <row r="204" spans="1:7" x14ac:dyDescent="0.25">
      <c r="A204" s="22" t="s">
        <v>618</v>
      </c>
      <c r="B204" s="39" t="s">
        <v>1577</v>
      </c>
      <c r="C204" s="93">
        <v>0</v>
      </c>
      <c r="D204" s="94">
        <v>0</v>
      </c>
      <c r="E204" s="39"/>
      <c r="F204" s="99">
        <f t="shared" si="2"/>
        <v>0</v>
      </c>
      <c r="G204" s="99">
        <f t="shared" si="3"/>
        <v>0</v>
      </c>
    </row>
    <row r="205" spans="1:7" x14ac:dyDescent="0.25">
      <c r="A205" s="22" t="s">
        <v>619</v>
      </c>
      <c r="B205" s="39"/>
      <c r="C205" s="93"/>
      <c r="D205" s="94"/>
      <c r="F205" s="99" t="str">
        <f t="shared" si="2"/>
        <v/>
      </c>
      <c r="G205" s="99" t="str">
        <f t="shared" si="3"/>
        <v/>
      </c>
    </row>
    <row r="206" spans="1:7" x14ac:dyDescent="0.25">
      <c r="A206" s="22" t="s">
        <v>620</v>
      </c>
      <c r="B206" s="39"/>
      <c r="C206" s="93"/>
      <c r="D206" s="94"/>
      <c r="E206" s="85"/>
      <c r="F206" s="99" t="str">
        <f t="shared" si="2"/>
        <v/>
      </c>
      <c r="G206" s="99" t="str">
        <f t="shared" si="3"/>
        <v/>
      </c>
    </row>
    <row r="207" spans="1:7" x14ac:dyDescent="0.25">
      <c r="A207" s="22" t="s">
        <v>621</v>
      </c>
      <c r="B207" s="39"/>
      <c r="C207" s="93"/>
      <c r="D207" s="94"/>
      <c r="E207" s="85"/>
      <c r="F207" s="99" t="str">
        <f t="shared" si="2"/>
        <v/>
      </c>
      <c r="G207" s="99" t="str">
        <f t="shared" si="3"/>
        <v/>
      </c>
    </row>
    <row r="208" spans="1:7" x14ac:dyDescent="0.25">
      <c r="A208" s="22" t="s">
        <v>622</v>
      </c>
      <c r="B208" s="39"/>
      <c r="C208" s="93"/>
      <c r="D208" s="94"/>
      <c r="E208" s="85"/>
      <c r="F208" s="99" t="str">
        <f t="shared" si="2"/>
        <v/>
      </c>
      <c r="G208" s="99" t="str">
        <f t="shared" si="3"/>
        <v/>
      </c>
    </row>
    <row r="209" spans="1:7" x14ac:dyDescent="0.25">
      <c r="A209" s="22" t="s">
        <v>623</v>
      </c>
      <c r="B209" s="39"/>
      <c r="C209" s="93"/>
      <c r="D209" s="94"/>
      <c r="E209" s="85"/>
      <c r="F209" s="99" t="str">
        <f t="shared" si="2"/>
        <v/>
      </c>
      <c r="G209" s="99" t="str">
        <f t="shared" si="3"/>
        <v/>
      </c>
    </row>
    <row r="210" spans="1:7" x14ac:dyDescent="0.25">
      <c r="A210" s="22" t="s">
        <v>624</v>
      </c>
      <c r="B210" s="39"/>
      <c r="C210" s="93"/>
      <c r="D210" s="94"/>
      <c r="E210" s="85"/>
      <c r="F210" s="99" t="str">
        <f t="shared" si="2"/>
        <v/>
      </c>
      <c r="G210" s="99" t="str">
        <f t="shared" si="3"/>
        <v/>
      </c>
    </row>
    <row r="211" spans="1:7" x14ac:dyDescent="0.25">
      <c r="A211" s="22" t="s">
        <v>625</v>
      </c>
      <c r="B211" s="39"/>
      <c r="C211" s="93"/>
      <c r="D211" s="94"/>
      <c r="E211" s="85"/>
      <c r="F211" s="99" t="str">
        <f t="shared" si="2"/>
        <v/>
      </c>
      <c r="G211" s="99" t="str">
        <f t="shared" si="3"/>
        <v/>
      </c>
    </row>
    <row r="212" spans="1:7" x14ac:dyDescent="0.25">
      <c r="A212" s="22" t="s">
        <v>626</v>
      </c>
      <c r="B212" s="39"/>
      <c r="C212" s="93"/>
      <c r="D212" s="94"/>
      <c r="E212" s="85"/>
      <c r="F212" s="99" t="str">
        <f t="shared" si="2"/>
        <v/>
      </c>
      <c r="G212" s="99" t="str">
        <f t="shared" si="3"/>
        <v/>
      </c>
    </row>
    <row r="213" spans="1:7" x14ac:dyDescent="0.25">
      <c r="A213" s="22" t="s">
        <v>627</v>
      </c>
      <c r="B213" s="39"/>
      <c r="C213" s="93"/>
      <c r="D213" s="94"/>
      <c r="E213" s="85"/>
      <c r="F213" s="99" t="str">
        <f t="shared" si="2"/>
        <v/>
      </c>
      <c r="G213" s="99" t="str">
        <f t="shared" si="3"/>
        <v/>
      </c>
    </row>
    <row r="214" spans="1:7" x14ac:dyDescent="0.25">
      <c r="A214" s="22" t="s">
        <v>628</v>
      </c>
      <c r="B214" s="48" t="s">
        <v>91</v>
      </c>
      <c r="C214" s="95">
        <f>SUM(C190:C213)</f>
        <v>5940.3859615899901</v>
      </c>
      <c r="D214" s="46">
        <f>SUM(D190:D213)</f>
        <v>17432</v>
      </c>
      <c r="E214" s="85"/>
      <c r="F214" s="108">
        <f>SUM(F190:F213)</f>
        <v>1</v>
      </c>
      <c r="G214" s="108">
        <f>SUM(G190:G213)</f>
        <v>1</v>
      </c>
    </row>
    <row r="215" spans="1:7" ht="15" customHeight="1" x14ac:dyDescent="0.25">
      <c r="A215" s="41"/>
      <c r="B215" s="41" t="s">
        <v>629</v>
      </c>
      <c r="C215" s="41" t="s">
        <v>598</v>
      </c>
      <c r="D215" s="41" t="s">
        <v>599</v>
      </c>
      <c r="E215" s="43"/>
      <c r="F215" s="41" t="s">
        <v>432</v>
      </c>
      <c r="G215" s="41" t="s">
        <v>600</v>
      </c>
    </row>
    <row r="216" spans="1:7" x14ac:dyDescent="0.25">
      <c r="A216" s="22" t="s">
        <v>630</v>
      </c>
      <c r="B216" s="22" t="s">
        <v>631</v>
      </c>
      <c r="C216" s="90">
        <v>0.57163217950131451</v>
      </c>
      <c r="F216" s="107"/>
      <c r="G216" s="107"/>
    </row>
    <row r="217" spans="1:7" x14ac:dyDescent="0.25">
      <c r="F217" s="107"/>
      <c r="G217" s="107"/>
    </row>
    <row r="218" spans="1:7" x14ac:dyDescent="0.25">
      <c r="B218" s="39" t="s">
        <v>632</v>
      </c>
      <c r="F218" s="107"/>
      <c r="G218" s="107"/>
    </row>
    <row r="219" spans="1:7" x14ac:dyDescent="0.25">
      <c r="A219" s="22" t="s">
        <v>633</v>
      </c>
      <c r="B219" s="22" t="s">
        <v>634</v>
      </c>
      <c r="C219" s="93">
        <v>1029.4005398799984</v>
      </c>
      <c r="D219" s="94">
        <v>5863</v>
      </c>
      <c r="F219" s="99">
        <f t="shared" ref="F219:F233" si="4">IF($C$227=0,"",IF(C219="[for completion]","",C219/$C$227))</f>
        <v>0.17328849447426636</v>
      </c>
      <c r="G219" s="99">
        <f t="shared" ref="G219:G233" si="5">IF($D$227=0,"",IF(D219="[for completion]","",D219/$D$227))</f>
        <v>0.33633547498852684</v>
      </c>
    </row>
    <row r="220" spans="1:7" x14ac:dyDescent="0.25">
      <c r="A220" s="22" t="s">
        <v>635</v>
      </c>
      <c r="B220" s="22" t="s">
        <v>636</v>
      </c>
      <c r="C220" s="93">
        <v>778.03185343999962</v>
      </c>
      <c r="D220" s="94">
        <v>2260</v>
      </c>
      <c r="F220" s="99">
        <f t="shared" si="4"/>
        <v>0.13097328329685703</v>
      </c>
      <c r="G220" s="99">
        <f t="shared" si="5"/>
        <v>0.12964662689307022</v>
      </c>
    </row>
    <row r="221" spans="1:7" x14ac:dyDescent="0.25">
      <c r="A221" s="22" t="s">
        <v>637</v>
      </c>
      <c r="B221" s="22" t="s">
        <v>638</v>
      </c>
      <c r="C221" s="93">
        <v>1082.1994752200007</v>
      </c>
      <c r="D221" s="94">
        <v>2696</v>
      </c>
      <c r="F221" s="99">
        <f t="shared" si="4"/>
        <v>0.1821766266059823</v>
      </c>
      <c r="G221" s="99">
        <f t="shared" si="5"/>
        <v>0.15465810004589262</v>
      </c>
    </row>
    <row r="222" spans="1:7" x14ac:dyDescent="0.25">
      <c r="A222" s="22" t="s">
        <v>639</v>
      </c>
      <c r="B222" s="22" t="s">
        <v>640</v>
      </c>
      <c r="C222" s="93">
        <v>1345.7489525199994</v>
      </c>
      <c r="D222" s="94">
        <v>3024</v>
      </c>
      <c r="F222" s="99">
        <f t="shared" si="4"/>
        <v>0.22654234274026816</v>
      </c>
      <c r="G222" s="99">
        <f t="shared" si="5"/>
        <v>0.17347407067462139</v>
      </c>
    </row>
    <row r="223" spans="1:7" x14ac:dyDescent="0.25">
      <c r="A223" s="22" t="s">
        <v>641</v>
      </c>
      <c r="B223" s="22" t="s">
        <v>642</v>
      </c>
      <c r="C223" s="93">
        <v>1703.5482570400025</v>
      </c>
      <c r="D223" s="94">
        <v>3586</v>
      </c>
      <c r="F223" s="99">
        <f t="shared" si="4"/>
        <v>0.2867740022373953</v>
      </c>
      <c r="G223" s="99">
        <f t="shared" si="5"/>
        <v>0.20571363010555302</v>
      </c>
    </row>
    <row r="224" spans="1:7" x14ac:dyDescent="0.25">
      <c r="A224" s="22" t="s">
        <v>643</v>
      </c>
      <c r="B224" s="22" t="s">
        <v>644</v>
      </c>
      <c r="C224" s="93">
        <v>1.4568834900000001</v>
      </c>
      <c r="D224" s="94">
        <v>3</v>
      </c>
      <c r="F224" s="99">
        <f t="shared" si="4"/>
        <v>2.4525064523081113E-4</v>
      </c>
      <c r="G224" s="99">
        <f t="shared" si="5"/>
        <v>1.7209729233593391E-4</v>
      </c>
    </row>
    <row r="225" spans="1:7" x14ac:dyDescent="0.25">
      <c r="A225" s="22" t="s">
        <v>645</v>
      </c>
      <c r="B225" s="22" t="s">
        <v>646</v>
      </c>
      <c r="C225" s="93">
        <v>0</v>
      </c>
      <c r="D225" s="94">
        <v>0</v>
      </c>
      <c r="F225" s="99">
        <f t="shared" si="4"/>
        <v>0</v>
      </c>
      <c r="G225" s="99">
        <f t="shared" si="5"/>
        <v>0</v>
      </c>
    </row>
    <row r="226" spans="1:7" x14ac:dyDescent="0.25">
      <c r="A226" s="22" t="s">
        <v>647</v>
      </c>
      <c r="B226" s="22" t="s">
        <v>648</v>
      </c>
      <c r="C226" s="93">
        <v>0</v>
      </c>
      <c r="D226" s="94">
        <v>0</v>
      </c>
      <c r="F226" s="99">
        <f t="shared" si="4"/>
        <v>0</v>
      </c>
      <c r="G226" s="99">
        <f t="shared" si="5"/>
        <v>0</v>
      </c>
    </row>
    <row r="227" spans="1:7" x14ac:dyDescent="0.25">
      <c r="A227" s="22" t="s">
        <v>649</v>
      </c>
      <c r="B227" s="48" t="s">
        <v>91</v>
      </c>
      <c r="C227" s="93">
        <f>SUM(C219:C226)</f>
        <v>5940.385961590001</v>
      </c>
      <c r="D227" s="94">
        <f>SUM(D219:D226)</f>
        <v>17432</v>
      </c>
      <c r="F227" s="90">
        <f>SUM(F219:F226)</f>
        <v>1</v>
      </c>
      <c r="G227" s="90">
        <f>SUM(G219:G226)</f>
        <v>1</v>
      </c>
    </row>
    <row r="228" spans="1:7" outlineLevel="1" x14ac:dyDescent="0.25">
      <c r="A228" s="22" t="s">
        <v>650</v>
      </c>
      <c r="B228" s="50" t="s">
        <v>651</v>
      </c>
      <c r="C228" s="93"/>
      <c r="D228" s="94"/>
      <c r="F228" s="99">
        <f t="shared" si="4"/>
        <v>0</v>
      </c>
      <c r="G228" s="99">
        <f t="shared" si="5"/>
        <v>0</v>
      </c>
    </row>
    <row r="229" spans="1:7" outlineLevel="1" x14ac:dyDescent="0.25">
      <c r="A229" s="22" t="s">
        <v>652</v>
      </c>
      <c r="B229" s="50" t="s">
        <v>653</v>
      </c>
      <c r="C229" s="93"/>
      <c r="D229" s="94"/>
      <c r="F229" s="99">
        <f t="shared" si="4"/>
        <v>0</v>
      </c>
      <c r="G229" s="99">
        <f t="shared" si="5"/>
        <v>0</v>
      </c>
    </row>
    <row r="230" spans="1:7" outlineLevel="1" x14ac:dyDescent="0.25">
      <c r="A230" s="22" t="s">
        <v>654</v>
      </c>
      <c r="B230" s="50" t="s">
        <v>655</v>
      </c>
      <c r="C230" s="93"/>
      <c r="D230" s="94"/>
      <c r="F230" s="99">
        <f t="shared" si="4"/>
        <v>0</v>
      </c>
      <c r="G230" s="99">
        <f t="shared" si="5"/>
        <v>0</v>
      </c>
    </row>
    <row r="231" spans="1:7" outlineLevel="1" x14ac:dyDescent="0.25">
      <c r="A231" s="22" t="s">
        <v>656</v>
      </c>
      <c r="B231" s="50" t="s">
        <v>657</v>
      </c>
      <c r="C231" s="93"/>
      <c r="D231" s="94"/>
      <c r="F231" s="99">
        <f t="shared" si="4"/>
        <v>0</v>
      </c>
      <c r="G231" s="99">
        <f t="shared" si="5"/>
        <v>0</v>
      </c>
    </row>
    <row r="232" spans="1:7" outlineLevel="1" x14ac:dyDescent="0.25">
      <c r="A232" s="22" t="s">
        <v>658</v>
      </c>
      <c r="B232" s="50" t="s">
        <v>659</v>
      </c>
      <c r="C232" s="93"/>
      <c r="D232" s="94"/>
      <c r="F232" s="99">
        <f t="shared" si="4"/>
        <v>0</v>
      </c>
      <c r="G232" s="99">
        <f t="shared" si="5"/>
        <v>0</v>
      </c>
    </row>
    <row r="233" spans="1:7" outlineLevel="1" x14ac:dyDescent="0.25">
      <c r="A233" s="22" t="s">
        <v>660</v>
      </c>
      <c r="B233" s="50" t="s">
        <v>661</v>
      </c>
      <c r="C233" s="93"/>
      <c r="D233" s="94"/>
      <c r="F233" s="99">
        <f t="shared" si="4"/>
        <v>0</v>
      </c>
      <c r="G233" s="99">
        <f t="shared" si="5"/>
        <v>0</v>
      </c>
    </row>
    <row r="234" spans="1:7" outlineLevel="1" x14ac:dyDescent="0.25">
      <c r="A234" s="22" t="s">
        <v>662</v>
      </c>
      <c r="B234" s="50"/>
      <c r="F234" s="99"/>
      <c r="G234" s="99"/>
    </row>
    <row r="235" spans="1:7" outlineLevel="1" x14ac:dyDescent="0.25">
      <c r="A235" s="22" t="s">
        <v>663</v>
      </c>
      <c r="B235" s="50"/>
      <c r="F235" s="99"/>
      <c r="G235" s="99"/>
    </row>
    <row r="236" spans="1:7" outlineLevel="1" x14ac:dyDescent="0.25">
      <c r="A236" s="22" t="s">
        <v>664</v>
      </c>
      <c r="B236" s="50"/>
      <c r="F236" s="99"/>
      <c r="G236" s="99"/>
    </row>
    <row r="237" spans="1:7" ht="15" customHeight="1" x14ac:dyDescent="0.25">
      <c r="A237" s="41"/>
      <c r="B237" s="41" t="s">
        <v>665</v>
      </c>
      <c r="C237" s="41" t="s">
        <v>598</v>
      </c>
      <c r="D237" s="41" t="s">
        <v>599</v>
      </c>
      <c r="E237" s="43"/>
      <c r="F237" s="41" t="s">
        <v>432</v>
      </c>
      <c r="G237" s="41" t="s">
        <v>600</v>
      </c>
    </row>
    <row r="238" spans="1:7" x14ac:dyDescent="0.25">
      <c r="A238" s="22" t="s">
        <v>666</v>
      </c>
      <c r="B238" s="22" t="s">
        <v>631</v>
      </c>
      <c r="C238" s="90">
        <v>0.55433596427498066</v>
      </c>
      <c r="F238" s="107"/>
      <c r="G238" s="107"/>
    </row>
    <row r="239" spans="1:7" x14ac:dyDescent="0.25">
      <c r="F239" s="107"/>
      <c r="G239" s="107"/>
    </row>
    <row r="240" spans="1:7" x14ac:dyDescent="0.25">
      <c r="B240" s="39" t="s">
        <v>632</v>
      </c>
      <c r="F240" s="107"/>
      <c r="G240" s="107"/>
    </row>
    <row r="241" spans="1:7" x14ac:dyDescent="0.25">
      <c r="A241" s="22" t="s">
        <v>667</v>
      </c>
      <c r="B241" s="22" t="s">
        <v>634</v>
      </c>
      <c r="C241" s="93">
        <v>1242.4302027499962</v>
      </c>
      <c r="D241" s="94">
        <v>6677</v>
      </c>
      <c r="F241" s="99">
        <f>IF($C$249=0,"",IF(C241="[Mark as ND1 if not relevant]","",C241/$C$249))</f>
        <v>0.20914974393641056</v>
      </c>
      <c r="G241" s="99">
        <f>IF($D$249=0,"",IF(D241="[Mark as ND1 if not relevant]","",D241/$D$249))</f>
        <v>0.38303120697567694</v>
      </c>
    </row>
    <row r="242" spans="1:7" x14ac:dyDescent="0.25">
      <c r="A242" s="22" t="s">
        <v>668</v>
      </c>
      <c r="B242" s="22" t="s">
        <v>636</v>
      </c>
      <c r="C242" s="93">
        <v>816.76572100000044</v>
      </c>
      <c r="D242" s="94">
        <v>2284</v>
      </c>
      <c r="F242" s="99">
        <f t="shared" ref="F242:F248" si="6">IF($C$249=0,"",IF(C242="[Mark as ND1 if not relevant]","",C242/$C$249))</f>
        <v>0.13749371274545696</v>
      </c>
      <c r="G242" s="99">
        <f t="shared" ref="G242:G248" si="7">IF($D$249=0,"",IF(D242="[Mark as ND1 if not relevant]","",D242/$D$249))</f>
        <v>0.13102340523175768</v>
      </c>
    </row>
    <row r="243" spans="1:7" x14ac:dyDescent="0.25">
      <c r="A243" s="22" t="s">
        <v>669</v>
      </c>
      <c r="B243" s="22" t="s">
        <v>638</v>
      </c>
      <c r="C243" s="93">
        <v>1124.6754639999995</v>
      </c>
      <c r="D243" s="94">
        <v>2695</v>
      </c>
      <c r="F243" s="99">
        <f t="shared" si="6"/>
        <v>0.18932700186015688</v>
      </c>
      <c r="G243" s="99">
        <f t="shared" si="7"/>
        <v>0.15460073428178064</v>
      </c>
    </row>
    <row r="244" spans="1:7" x14ac:dyDescent="0.25">
      <c r="A244" s="22" t="s">
        <v>670</v>
      </c>
      <c r="B244" s="22" t="s">
        <v>640</v>
      </c>
      <c r="C244" s="93">
        <v>1239.6718973700001</v>
      </c>
      <c r="D244" s="94">
        <v>2703</v>
      </c>
      <c r="F244" s="99">
        <f t="shared" si="6"/>
        <v>0.20868541293202281</v>
      </c>
      <c r="G244" s="99">
        <f t="shared" si="7"/>
        <v>0.15505966039467645</v>
      </c>
    </row>
    <row r="245" spans="1:7" x14ac:dyDescent="0.25">
      <c r="A245" s="22" t="s">
        <v>671</v>
      </c>
      <c r="B245" s="22" t="s">
        <v>642</v>
      </c>
      <c r="C245" s="93">
        <v>1292.0549912300016</v>
      </c>
      <c r="D245" s="94">
        <v>2624</v>
      </c>
      <c r="F245" s="99">
        <f t="shared" si="6"/>
        <v>0.21750354262910071</v>
      </c>
      <c r="G245" s="99">
        <f t="shared" si="7"/>
        <v>0.1505277650298302</v>
      </c>
    </row>
    <row r="246" spans="1:7" x14ac:dyDescent="0.25">
      <c r="A246" s="22" t="s">
        <v>672</v>
      </c>
      <c r="B246" s="22" t="s">
        <v>644</v>
      </c>
      <c r="C246" s="93">
        <v>221.76698338000006</v>
      </c>
      <c r="D246" s="94">
        <v>442</v>
      </c>
      <c r="F246" s="99">
        <f t="shared" si="6"/>
        <v>3.7332083271007212E-2</v>
      </c>
      <c r="G246" s="99">
        <f t="shared" si="7"/>
        <v>2.5355667737494262E-2</v>
      </c>
    </row>
    <row r="247" spans="1:7" x14ac:dyDescent="0.25">
      <c r="A247" s="22" t="s">
        <v>673</v>
      </c>
      <c r="B247" s="22" t="s">
        <v>646</v>
      </c>
      <c r="C247" s="93">
        <v>3.02070186</v>
      </c>
      <c r="D247" s="94">
        <v>7</v>
      </c>
      <c r="F247" s="99">
        <f t="shared" si="6"/>
        <v>5.0850262584478298E-4</v>
      </c>
      <c r="G247" s="99">
        <f t="shared" si="7"/>
        <v>4.015603487838458E-4</v>
      </c>
    </row>
    <row r="248" spans="1:7" x14ac:dyDescent="0.25">
      <c r="A248" s="22" t="s">
        <v>674</v>
      </c>
      <c r="B248" s="22" t="s">
        <v>648</v>
      </c>
      <c r="C248" s="93">
        <v>0</v>
      </c>
      <c r="D248" s="94">
        <v>0</v>
      </c>
      <c r="F248" s="99">
        <f t="shared" si="6"/>
        <v>0</v>
      </c>
      <c r="G248" s="99">
        <f t="shared" si="7"/>
        <v>0</v>
      </c>
    </row>
    <row r="249" spans="1:7" x14ac:dyDescent="0.25">
      <c r="A249" s="22" t="s">
        <v>675</v>
      </c>
      <c r="B249" s="48" t="s">
        <v>91</v>
      </c>
      <c r="C249" s="93">
        <f>SUM(C241:C248)</f>
        <v>5940.3859615899983</v>
      </c>
      <c r="D249" s="94">
        <f>SUM(D241:D248)</f>
        <v>17432</v>
      </c>
      <c r="F249" s="90">
        <f>SUM(F241:F248)</f>
        <v>1</v>
      </c>
      <c r="G249" s="90">
        <f>SUM(G241:G248)</f>
        <v>1.0000000000000002</v>
      </c>
    </row>
    <row r="250" spans="1:7" outlineLevel="1" x14ac:dyDescent="0.25">
      <c r="A250" s="22" t="s">
        <v>676</v>
      </c>
      <c r="B250" s="50" t="s">
        <v>651</v>
      </c>
      <c r="C250" s="93"/>
      <c r="D250" s="94"/>
      <c r="F250" s="99">
        <f t="shared" ref="F250:F255" si="8">IF($C$249=0,"",IF(C250="[for completion]","",C250/$C$249))</f>
        <v>0</v>
      </c>
      <c r="G250" s="99">
        <f t="shared" ref="G250:G255" si="9">IF($D$249=0,"",IF(D250="[for completion]","",D250/$D$249))</f>
        <v>0</v>
      </c>
    </row>
    <row r="251" spans="1:7" outlineLevel="1" x14ac:dyDescent="0.25">
      <c r="A251" s="22" t="s">
        <v>677</v>
      </c>
      <c r="B251" s="50" t="s">
        <v>653</v>
      </c>
      <c r="C251" s="93"/>
      <c r="D251" s="94"/>
      <c r="F251" s="99">
        <f t="shared" si="8"/>
        <v>0</v>
      </c>
      <c r="G251" s="99">
        <f t="shared" si="9"/>
        <v>0</v>
      </c>
    </row>
    <row r="252" spans="1:7" outlineLevel="1" x14ac:dyDescent="0.25">
      <c r="A252" s="22" t="s">
        <v>678</v>
      </c>
      <c r="B252" s="50" t="s">
        <v>655</v>
      </c>
      <c r="C252" s="93"/>
      <c r="D252" s="94"/>
      <c r="F252" s="99">
        <f t="shared" si="8"/>
        <v>0</v>
      </c>
      <c r="G252" s="99">
        <f t="shared" si="9"/>
        <v>0</v>
      </c>
    </row>
    <row r="253" spans="1:7" outlineLevel="1" x14ac:dyDescent="0.25">
      <c r="A253" s="22" t="s">
        <v>679</v>
      </c>
      <c r="B253" s="50" t="s">
        <v>657</v>
      </c>
      <c r="C253" s="93"/>
      <c r="D253" s="94"/>
      <c r="F253" s="99">
        <f t="shared" si="8"/>
        <v>0</v>
      </c>
      <c r="G253" s="99">
        <f t="shared" si="9"/>
        <v>0</v>
      </c>
    </row>
    <row r="254" spans="1:7" outlineLevel="1" x14ac:dyDescent="0.25">
      <c r="A254" s="22" t="s">
        <v>680</v>
      </c>
      <c r="B254" s="50" t="s">
        <v>659</v>
      </c>
      <c r="C254" s="93"/>
      <c r="D254" s="94"/>
      <c r="F254" s="99">
        <f t="shared" si="8"/>
        <v>0</v>
      </c>
      <c r="G254" s="99">
        <f t="shared" si="9"/>
        <v>0</v>
      </c>
    </row>
    <row r="255" spans="1:7" outlineLevel="1" x14ac:dyDescent="0.25">
      <c r="A255" s="22" t="s">
        <v>681</v>
      </c>
      <c r="B255" s="50" t="s">
        <v>661</v>
      </c>
      <c r="C255" s="93"/>
      <c r="D255" s="94"/>
      <c r="F255" s="99">
        <f t="shared" si="8"/>
        <v>0</v>
      </c>
      <c r="G255" s="99">
        <f t="shared" si="9"/>
        <v>0</v>
      </c>
    </row>
    <row r="256" spans="1:7" outlineLevel="1" x14ac:dyDescent="0.25">
      <c r="A256" s="22" t="s">
        <v>682</v>
      </c>
      <c r="B256" s="50"/>
      <c r="F256" s="47"/>
      <c r="G256" s="47"/>
    </row>
    <row r="257" spans="1:14" outlineLevel="1" x14ac:dyDescent="0.25">
      <c r="A257" s="22" t="s">
        <v>683</v>
      </c>
      <c r="B257" s="50"/>
      <c r="F257" s="47"/>
      <c r="G257" s="47"/>
    </row>
    <row r="258" spans="1:14" outlineLevel="1" x14ac:dyDescent="0.25">
      <c r="A258" s="22" t="s">
        <v>684</v>
      </c>
      <c r="B258" s="50"/>
      <c r="F258" s="47"/>
      <c r="G258" s="47"/>
    </row>
    <row r="259" spans="1:14" ht="15" customHeight="1" x14ac:dyDescent="0.25">
      <c r="A259" s="41"/>
      <c r="B259" s="81" t="s">
        <v>685</v>
      </c>
      <c r="C259" s="41" t="s">
        <v>432</v>
      </c>
      <c r="D259" s="41"/>
      <c r="E259" s="43"/>
      <c r="F259" s="41"/>
      <c r="G259" s="41"/>
    </row>
    <row r="260" spans="1:14" x14ac:dyDescent="0.25">
      <c r="A260" s="22" t="s">
        <v>686</v>
      </c>
      <c r="B260" s="22" t="s">
        <v>687</v>
      </c>
      <c r="C260" s="90">
        <v>0.84323507076116955</v>
      </c>
      <c r="E260" s="85"/>
      <c r="F260" s="85"/>
      <c r="G260" s="85"/>
    </row>
    <row r="261" spans="1:14" x14ac:dyDescent="0.25">
      <c r="A261" s="22" t="s">
        <v>688</v>
      </c>
      <c r="B261" s="22" t="s">
        <v>689</v>
      </c>
      <c r="C261" s="90">
        <v>0</v>
      </c>
      <c r="E261" s="85"/>
      <c r="F261" s="85"/>
    </row>
    <row r="262" spans="1:14" x14ac:dyDescent="0.25">
      <c r="A262" s="22" t="s">
        <v>690</v>
      </c>
      <c r="B262" s="22" t="s">
        <v>691</v>
      </c>
      <c r="C262" s="90">
        <v>0.15676492923883109</v>
      </c>
      <c r="E262" s="85"/>
      <c r="F262" s="85"/>
    </row>
    <row r="263" spans="1:14" x14ac:dyDescent="0.25">
      <c r="A263" s="22" t="s">
        <v>692</v>
      </c>
      <c r="B263" s="22" t="s">
        <v>1162</v>
      </c>
      <c r="C263" s="90">
        <v>0</v>
      </c>
      <c r="E263" s="85"/>
      <c r="F263" s="85"/>
    </row>
    <row r="264" spans="1:14" x14ac:dyDescent="0.25">
      <c r="A264" s="22" t="s">
        <v>943</v>
      </c>
      <c r="B264" s="39" t="s">
        <v>935</v>
      </c>
      <c r="C264" s="90">
        <v>0</v>
      </c>
      <c r="D264" s="36"/>
      <c r="E264" s="36"/>
      <c r="F264" s="53"/>
      <c r="G264" s="53"/>
      <c r="H264" s="20"/>
      <c r="I264" s="22"/>
      <c r="J264" s="22"/>
      <c r="K264" s="22"/>
      <c r="L264" s="20"/>
      <c r="M264" s="20"/>
      <c r="N264" s="20"/>
    </row>
    <row r="265" spans="1:14" x14ac:dyDescent="0.25">
      <c r="A265" s="22" t="s">
        <v>1163</v>
      </c>
      <c r="B265" s="22" t="s">
        <v>89</v>
      </c>
      <c r="C265" s="90">
        <v>0</v>
      </c>
      <c r="E265" s="85"/>
      <c r="F265" s="85"/>
    </row>
    <row r="266" spans="1:14" outlineLevel="1" x14ac:dyDescent="0.25">
      <c r="A266" s="22" t="s">
        <v>693</v>
      </c>
      <c r="B266" s="50" t="s">
        <v>695</v>
      </c>
      <c r="C266" s="109"/>
      <c r="E266" s="85"/>
      <c r="F266" s="85"/>
    </row>
    <row r="267" spans="1:14" outlineLevel="1" x14ac:dyDescent="0.25">
      <c r="A267" s="22" t="s">
        <v>694</v>
      </c>
      <c r="B267" s="50" t="s">
        <v>697</v>
      </c>
      <c r="C267" s="90"/>
      <c r="E267" s="85"/>
      <c r="F267" s="85"/>
    </row>
    <row r="268" spans="1:14" outlineLevel="1" x14ac:dyDescent="0.25">
      <c r="A268" s="22" t="s">
        <v>696</v>
      </c>
      <c r="B268" s="50" t="s">
        <v>699</v>
      </c>
      <c r="C268" s="90"/>
      <c r="E268" s="85"/>
      <c r="F268" s="85"/>
    </row>
    <row r="269" spans="1:14" outlineLevel="1" x14ac:dyDescent="0.25">
      <c r="A269" s="22" t="s">
        <v>698</v>
      </c>
      <c r="B269" s="50" t="s">
        <v>701</v>
      </c>
      <c r="C269" s="90"/>
      <c r="E269" s="85"/>
      <c r="F269" s="85"/>
    </row>
    <row r="270" spans="1:14" outlineLevel="1" x14ac:dyDescent="0.25">
      <c r="A270" s="22" t="s">
        <v>700</v>
      </c>
      <c r="B270" s="50" t="s">
        <v>93</v>
      </c>
      <c r="C270" s="90"/>
      <c r="E270" s="85"/>
      <c r="F270" s="85"/>
    </row>
    <row r="271" spans="1:14" outlineLevel="1" x14ac:dyDescent="0.25">
      <c r="A271" s="22" t="s">
        <v>702</v>
      </c>
      <c r="B271" s="50" t="s">
        <v>93</v>
      </c>
      <c r="C271" s="90"/>
      <c r="E271" s="85"/>
      <c r="F271" s="85"/>
    </row>
    <row r="272" spans="1:14" outlineLevel="1" x14ac:dyDescent="0.25">
      <c r="A272" s="22" t="s">
        <v>703</v>
      </c>
      <c r="B272" s="50" t="s">
        <v>93</v>
      </c>
      <c r="C272" s="90"/>
      <c r="E272" s="85"/>
      <c r="F272" s="85"/>
    </row>
    <row r="273" spans="1:7" outlineLevel="1" x14ac:dyDescent="0.25">
      <c r="A273" s="22" t="s">
        <v>704</v>
      </c>
      <c r="B273" s="50" t="s">
        <v>93</v>
      </c>
      <c r="C273" s="90"/>
      <c r="E273" s="85"/>
      <c r="F273" s="85"/>
    </row>
    <row r="274" spans="1:7" outlineLevel="1" x14ac:dyDescent="0.25">
      <c r="A274" s="22" t="s">
        <v>705</v>
      </c>
      <c r="B274" s="50" t="s">
        <v>93</v>
      </c>
      <c r="C274" s="90"/>
      <c r="E274" s="85"/>
      <c r="F274" s="85"/>
    </row>
    <row r="275" spans="1:7" outlineLevel="1" x14ac:dyDescent="0.25">
      <c r="A275" s="22" t="s">
        <v>706</v>
      </c>
      <c r="B275" s="50" t="s">
        <v>93</v>
      </c>
      <c r="C275" s="90"/>
      <c r="E275" s="85"/>
      <c r="F275" s="85"/>
    </row>
    <row r="276" spans="1:7" ht="15" customHeight="1" x14ac:dyDescent="0.25">
      <c r="A276" s="41"/>
      <c r="B276" s="81" t="s">
        <v>707</v>
      </c>
      <c r="C276" s="41" t="s">
        <v>432</v>
      </c>
      <c r="D276" s="41"/>
      <c r="E276" s="43"/>
      <c r="F276" s="41"/>
      <c r="G276" s="44"/>
    </row>
    <row r="277" spans="1:7" x14ac:dyDescent="0.25">
      <c r="A277" s="22" t="s">
        <v>6</v>
      </c>
      <c r="B277" s="22" t="s">
        <v>936</v>
      </c>
      <c r="C277" s="90">
        <v>1</v>
      </c>
      <c r="E277" s="20"/>
      <c r="F277" s="20"/>
    </row>
    <row r="278" spans="1:7" x14ac:dyDescent="0.25">
      <c r="A278" s="22" t="s">
        <v>708</v>
      </c>
      <c r="B278" s="22" t="s">
        <v>709</v>
      </c>
      <c r="C278" s="90">
        <v>0</v>
      </c>
      <c r="E278" s="20"/>
      <c r="F278" s="20"/>
    </row>
    <row r="279" spans="1:7" x14ac:dyDescent="0.25">
      <c r="A279" s="22" t="s">
        <v>710</v>
      </c>
      <c r="B279" s="22" t="s">
        <v>89</v>
      </c>
      <c r="C279" s="90">
        <v>0</v>
      </c>
      <c r="E279" s="20"/>
      <c r="F279" s="20"/>
    </row>
    <row r="280" spans="1:7" outlineLevel="1" x14ac:dyDescent="0.25">
      <c r="A280" s="22" t="s">
        <v>711</v>
      </c>
      <c r="C280" s="90"/>
      <c r="E280" s="20"/>
      <c r="F280" s="20"/>
    </row>
    <row r="281" spans="1:7" outlineLevel="1" x14ac:dyDescent="0.25">
      <c r="A281" s="22" t="s">
        <v>712</v>
      </c>
      <c r="C281" s="90"/>
      <c r="E281" s="20"/>
      <c r="F281" s="20"/>
    </row>
    <row r="282" spans="1:7" outlineLevel="1" x14ac:dyDescent="0.25">
      <c r="A282" s="22" t="s">
        <v>713</v>
      </c>
      <c r="C282" s="90"/>
      <c r="E282" s="20"/>
      <c r="F282" s="20"/>
    </row>
    <row r="283" spans="1:7" outlineLevel="1" x14ac:dyDescent="0.25">
      <c r="A283" s="22" t="s">
        <v>714</v>
      </c>
      <c r="C283" s="90"/>
      <c r="E283" s="20"/>
      <c r="F283" s="20"/>
    </row>
    <row r="284" spans="1:7" outlineLevel="1" x14ac:dyDescent="0.25">
      <c r="A284" s="22" t="s">
        <v>715</v>
      </c>
      <c r="C284" s="90"/>
      <c r="E284" s="20"/>
      <c r="F284" s="20"/>
    </row>
    <row r="285" spans="1:7" outlineLevel="1" x14ac:dyDescent="0.25">
      <c r="A285" s="22" t="s">
        <v>716</v>
      </c>
      <c r="C285" s="90"/>
      <c r="E285" s="20"/>
      <c r="F285" s="20"/>
    </row>
    <row r="286" spans="1:7" customFormat="1" x14ac:dyDescent="0.25">
      <c r="A286" s="42"/>
      <c r="B286" s="42" t="s">
        <v>1197</v>
      </c>
      <c r="C286" s="42" t="s">
        <v>60</v>
      </c>
      <c r="D286" s="42" t="s">
        <v>1045</v>
      </c>
      <c r="E286" s="42"/>
      <c r="F286" s="42" t="s">
        <v>432</v>
      </c>
      <c r="G286" s="42" t="s">
        <v>1048</v>
      </c>
    </row>
    <row r="287" spans="1:7" customFormat="1" x14ac:dyDescent="0.25">
      <c r="A287" s="22" t="s">
        <v>1050</v>
      </c>
      <c r="B287" s="39" t="s">
        <v>525</v>
      </c>
      <c r="C287" s="93" t="s">
        <v>32</v>
      </c>
      <c r="D287" s="22" t="s">
        <v>32</v>
      </c>
      <c r="E287" s="28"/>
      <c r="F287" s="99" t="str">
        <f>IF($C$305=0,"",IF(C287="[For completion]","",C287/$C$305))</f>
        <v/>
      </c>
      <c r="G287" s="99" t="str">
        <f>IF($D$305=0,"",IF(D287="[For completion]","",D287/$D$305))</f>
        <v/>
      </c>
    </row>
    <row r="288" spans="1:7" customFormat="1" x14ac:dyDescent="0.25">
      <c r="A288" s="22" t="s">
        <v>1051</v>
      </c>
      <c r="B288" s="39" t="s">
        <v>525</v>
      </c>
      <c r="C288" s="93" t="s">
        <v>32</v>
      </c>
      <c r="D288" s="22" t="s">
        <v>32</v>
      </c>
      <c r="E288" s="28"/>
      <c r="F288" s="99" t="str">
        <f t="shared" ref="F288:F304" si="10">IF($C$305=0,"",IF(C288="[For completion]","",C288/$C$305))</f>
        <v/>
      </c>
      <c r="G288" s="99" t="str">
        <f t="shared" ref="G288:G304" si="11">IF($D$305=0,"",IF(D288="[For completion]","",D288/$D$305))</f>
        <v/>
      </c>
    </row>
    <row r="289" spans="1:7" customFormat="1" x14ac:dyDescent="0.25">
      <c r="A289" s="22" t="s">
        <v>1052</v>
      </c>
      <c r="B289" s="39" t="s">
        <v>525</v>
      </c>
      <c r="C289" s="93" t="s">
        <v>32</v>
      </c>
      <c r="D289" s="22" t="s">
        <v>32</v>
      </c>
      <c r="E289" s="28"/>
      <c r="F289" s="99" t="str">
        <f t="shared" si="10"/>
        <v/>
      </c>
      <c r="G289" s="99" t="str">
        <f t="shared" si="11"/>
        <v/>
      </c>
    </row>
    <row r="290" spans="1:7" customFormat="1" x14ac:dyDescent="0.25">
      <c r="A290" s="22" t="s">
        <v>1053</v>
      </c>
      <c r="B290" s="39" t="s">
        <v>525</v>
      </c>
      <c r="C290" s="93" t="s">
        <v>32</v>
      </c>
      <c r="D290" s="22" t="s">
        <v>32</v>
      </c>
      <c r="E290" s="28"/>
      <c r="F290" s="99" t="str">
        <f t="shared" si="10"/>
        <v/>
      </c>
      <c r="G290" s="99" t="str">
        <f t="shared" si="11"/>
        <v/>
      </c>
    </row>
    <row r="291" spans="1:7" customFormat="1" x14ac:dyDescent="0.25">
      <c r="A291" s="22" t="s">
        <v>1054</v>
      </c>
      <c r="B291" s="39" t="s">
        <v>525</v>
      </c>
      <c r="C291" s="93" t="s">
        <v>32</v>
      </c>
      <c r="D291" s="22" t="s">
        <v>32</v>
      </c>
      <c r="E291" s="28"/>
      <c r="F291" s="99" t="str">
        <f t="shared" si="10"/>
        <v/>
      </c>
      <c r="G291" s="99" t="str">
        <f t="shared" si="11"/>
        <v/>
      </c>
    </row>
    <row r="292" spans="1:7" customFormat="1" x14ac:dyDescent="0.25">
      <c r="A292" s="22" t="s">
        <v>1055</v>
      </c>
      <c r="B292" s="39" t="s">
        <v>525</v>
      </c>
      <c r="C292" s="93" t="s">
        <v>32</v>
      </c>
      <c r="D292" s="22" t="s">
        <v>32</v>
      </c>
      <c r="E292" s="28"/>
      <c r="F292" s="99" t="str">
        <f t="shared" si="10"/>
        <v/>
      </c>
      <c r="G292" s="99" t="str">
        <f t="shared" si="11"/>
        <v/>
      </c>
    </row>
    <row r="293" spans="1:7" customFormat="1" x14ac:dyDescent="0.25">
      <c r="A293" s="22" t="s">
        <v>1056</v>
      </c>
      <c r="B293" s="39" t="s">
        <v>525</v>
      </c>
      <c r="C293" s="93" t="s">
        <v>32</v>
      </c>
      <c r="D293" s="22" t="s">
        <v>32</v>
      </c>
      <c r="E293" s="28"/>
      <c r="F293" s="99" t="str">
        <f t="shared" si="10"/>
        <v/>
      </c>
      <c r="G293" s="99" t="str">
        <f t="shared" si="11"/>
        <v/>
      </c>
    </row>
    <row r="294" spans="1:7" customFormat="1" x14ac:dyDescent="0.25">
      <c r="A294" s="22" t="s">
        <v>1057</v>
      </c>
      <c r="B294" s="39" t="s">
        <v>525</v>
      </c>
      <c r="C294" s="93" t="s">
        <v>32</v>
      </c>
      <c r="D294" s="22" t="s">
        <v>32</v>
      </c>
      <c r="E294" s="28"/>
      <c r="F294" s="99" t="str">
        <f t="shared" si="10"/>
        <v/>
      </c>
      <c r="G294" s="99" t="str">
        <f t="shared" si="11"/>
        <v/>
      </c>
    </row>
    <row r="295" spans="1:7" customFormat="1" x14ac:dyDescent="0.25">
      <c r="A295" s="22" t="s">
        <v>1058</v>
      </c>
      <c r="B295" s="39" t="s">
        <v>525</v>
      </c>
      <c r="C295" s="93" t="s">
        <v>32</v>
      </c>
      <c r="D295" s="22" t="s">
        <v>32</v>
      </c>
      <c r="E295" s="28"/>
      <c r="F295" s="99" t="str">
        <f t="shared" si="10"/>
        <v/>
      </c>
      <c r="G295" s="99" t="str">
        <f t="shared" si="11"/>
        <v/>
      </c>
    </row>
    <row r="296" spans="1:7" customFormat="1" x14ac:dyDescent="0.25">
      <c r="A296" s="22" t="s">
        <v>1059</v>
      </c>
      <c r="B296" s="39" t="s">
        <v>525</v>
      </c>
      <c r="C296" s="93" t="s">
        <v>32</v>
      </c>
      <c r="D296" s="22" t="s">
        <v>32</v>
      </c>
      <c r="E296" s="28"/>
      <c r="F296" s="99" t="str">
        <f t="shared" si="10"/>
        <v/>
      </c>
      <c r="G296" s="99" t="str">
        <f t="shared" si="11"/>
        <v/>
      </c>
    </row>
    <row r="297" spans="1:7" customFormat="1" x14ac:dyDescent="0.25">
      <c r="A297" s="22" t="s">
        <v>1060</v>
      </c>
      <c r="B297" s="39" t="s">
        <v>525</v>
      </c>
      <c r="C297" s="93" t="s">
        <v>32</v>
      </c>
      <c r="D297" s="22" t="s">
        <v>32</v>
      </c>
      <c r="E297" s="28"/>
      <c r="F297" s="99" t="str">
        <f t="shared" si="10"/>
        <v/>
      </c>
      <c r="G297" s="99" t="str">
        <f t="shared" si="11"/>
        <v/>
      </c>
    </row>
    <row r="298" spans="1:7" customFormat="1" x14ac:dyDescent="0.25">
      <c r="A298" s="22" t="s">
        <v>1061</v>
      </c>
      <c r="B298" s="39" t="s">
        <v>525</v>
      </c>
      <c r="C298" s="93" t="s">
        <v>32</v>
      </c>
      <c r="D298" s="22" t="s">
        <v>32</v>
      </c>
      <c r="E298" s="28"/>
      <c r="F298" s="99" t="str">
        <f t="shared" si="10"/>
        <v/>
      </c>
      <c r="G298" s="99" t="str">
        <f t="shared" si="11"/>
        <v/>
      </c>
    </row>
    <row r="299" spans="1:7" customFormat="1" x14ac:dyDescent="0.25">
      <c r="A299" s="22" t="s">
        <v>1062</v>
      </c>
      <c r="B299" s="39" t="s">
        <v>525</v>
      </c>
      <c r="C299" s="93" t="s">
        <v>32</v>
      </c>
      <c r="D299" s="22" t="s">
        <v>32</v>
      </c>
      <c r="E299" s="28"/>
      <c r="F299" s="99" t="str">
        <f t="shared" si="10"/>
        <v/>
      </c>
      <c r="G299" s="99" t="str">
        <f t="shared" si="11"/>
        <v/>
      </c>
    </row>
    <row r="300" spans="1:7" customFormat="1" x14ac:dyDescent="0.25">
      <c r="A300" s="22" t="s">
        <v>1063</v>
      </c>
      <c r="B300" s="39" t="s">
        <v>525</v>
      </c>
      <c r="C300" s="93" t="s">
        <v>32</v>
      </c>
      <c r="D300" s="22" t="s">
        <v>32</v>
      </c>
      <c r="E300" s="28"/>
      <c r="F300" s="99" t="str">
        <f t="shared" si="10"/>
        <v/>
      </c>
      <c r="G300" s="99" t="str">
        <f t="shared" si="11"/>
        <v/>
      </c>
    </row>
    <row r="301" spans="1:7" customFormat="1" x14ac:dyDescent="0.25">
      <c r="A301" s="22" t="s">
        <v>1064</v>
      </c>
      <c r="B301" s="39" t="s">
        <v>525</v>
      </c>
      <c r="C301" s="93" t="s">
        <v>32</v>
      </c>
      <c r="D301" s="22" t="s">
        <v>32</v>
      </c>
      <c r="E301" s="28"/>
      <c r="F301" s="99" t="str">
        <f t="shared" si="10"/>
        <v/>
      </c>
      <c r="G301" s="99" t="str">
        <f t="shared" si="11"/>
        <v/>
      </c>
    </row>
    <row r="302" spans="1:7" customFormat="1" x14ac:dyDescent="0.25">
      <c r="A302" s="22" t="s">
        <v>1065</v>
      </c>
      <c r="B302" s="39" t="s">
        <v>525</v>
      </c>
      <c r="C302" s="93" t="s">
        <v>32</v>
      </c>
      <c r="D302" s="22" t="s">
        <v>32</v>
      </c>
      <c r="E302" s="28"/>
      <c r="F302" s="99" t="str">
        <f t="shared" si="10"/>
        <v/>
      </c>
      <c r="G302" s="99" t="str">
        <f t="shared" si="11"/>
        <v/>
      </c>
    </row>
    <row r="303" spans="1:7" customFormat="1" x14ac:dyDescent="0.25">
      <c r="A303" s="22" t="s">
        <v>1066</v>
      </c>
      <c r="B303" s="39" t="s">
        <v>525</v>
      </c>
      <c r="C303" s="93" t="s">
        <v>32</v>
      </c>
      <c r="D303" s="22" t="s">
        <v>32</v>
      </c>
      <c r="E303" s="28"/>
      <c r="F303" s="99" t="str">
        <f t="shared" si="10"/>
        <v/>
      </c>
      <c r="G303" s="99" t="str">
        <f t="shared" si="11"/>
        <v/>
      </c>
    </row>
    <row r="304" spans="1:7" customFormat="1" x14ac:dyDescent="0.25">
      <c r="A304" s="22" t="s">
        <v>1067</v>
      </c>
      <c r="B304" s="39" t="s">
        <v>1089</v>
      </c>
      <c r="C304" s="93" t="s">
        <v>32</v>
      </c>
      <c r="D304" s="22" t="s">
        <v>32</v>
      </c>
      <c r="E304" s="28"/>
      <c r="F304" s="99" t="str">
        <f t="shared" si="10"/>
        <v/>
      </c>
      <c r="G304" s="99" t="str">
        <f t="shared" si="11"/>
        <v/>
      </c>
    </row>
    <row r="305" spans="1:7" customFormat="1" x14ac:dyDescent="0.25">
      <c r="A305" s="22" t="s">
        <v>1068</v>
      </c>
      <c r="B305" s="39" t="s">
        <v>91</v>
      </c>
      <c r="C305" s="93">
        <f>SUM(C287:C304)</f>
        <v>0</v>
      </c>
      <c r="D305" s="22">
        <f>SUM(D287:D304)</f>
        <v>0</v>
      </c>
      <c r="E305" s="28"/>
      <c r="F305" s="107">
        <f>SUM(F287:F304)</f>
        <v>0</v>
      </c>
      <c r="G305" s="107">
        <f>SUM(G287:G304)</f>
        <v>0</v>
      </c>
    </row>
    <row r="306" spans="1:7" customFormat="1" x14ac:dyDescent="0.25">
      <c r="A306" s="22" t="s">
        <v>1069</v>
      </c>
      <c r="B306" s="39"/>
      <c r="C306" s="22"/>
      <c r="D306" s="22"/>
      <c r="E306" s="28"/>
      <c r="F306" s="28"/>
      <c r="G306" s="28"/>
    </row>
    <row r="307" spans="1:7" customFormat="1" x14ac:dyDescent="0.25">
      <c r="A307" s="22" t="s">
        <v>1070</v>
      </c>
      <c r="B307" s="39"/>
      <c r="C307" s="22"/>
      <c r="D307" s="22"/>
      <c r="E307" s="28"/>
      <c r="F307" s="28"/>
      <c r="G307" s="28"/>
    </row>
    <row r="308" spans="1:7" customFormat="1" x14ac:dyDescent="0.25">
      <c r="A308" s="22" t="s">
        <v>1071</v>
      </c>
      <c r="B308" s="39"/>
      <c r="C308" s="22"/>
      <c r="D308" s="22"/>
      <c r="E308" s="28"/>
      <c r="F308" s="28"/>
      <c r="G308" s="28"/>
    </row>
    <row r="309" spans="1:7" customFormat="1" x14ac:dyDescent="0.25">
      <c r="A309" s="42"/>
      <c r="B309" s="42" t="s">
        <v>1221</v>
      </c>
      <c r="C309" s="42" t="s">
        <v>60</v>
      </c>
      <c r="D309" s="42" t="s">
        <v>1045</v>
      </c>
      <c r="E309" s="42"/>
      <c r="F309" s="42" t="s">
        <v>432</v>
      </c>
      <c r="G309" s="42" t="s">
        <v>1048</v>
      </c>
    </row>
    <row r="310" spans="1:7" customFormat="1" x14ac:dyDescent="0.25">
      <c r="A310" s="22" t="s">
        <v>1072</v>
      </c>
      <c r="B310" s="39" t="s">
        <v>525</v>
      </c>
      <c r="C310" s="93" t="s">
        <v>32</v>
      </c>
      <c r="D310" s="22" t="s">
        <v>32</v>
      </c>
      <c r="E310" s="28"/>
      <c r="F310" s="99" t="str">
        <f>IF($C$328=0,"",IF(C310="[For completion]","",C310/$C$328))</f>
        <v/>
      </c>
      <c r="G310" s="99" t="str">
        <f>IF($D$328=0,"",IF(D310="[For completion]","",D310/$D$328))</f>
        <v/>
      </c>
    </row>
    <row r="311" spans="1:7" customFormat="1" x14ac:dyDescent="0.25">
      <c r="A311" s="22" t="s">
        <v>1073</v>
      </c>
      <c r="B311" s="39" t="s">
        <v>525</v>
      </c>
      <c r="C311" s="93" t="s">
        <v>32</v>
      </c>
      <c r="D311" s="22" t="s">
        <v>32</v>
      </c>
      <c r="E311" s="28"/>
      <c r="F311" s="99" t="str">
        <f t="shared" ref="F311:F327" si="12">IF($C$328=0,"",IF(C311="[For completion]","",C311/$C$328))</f>
        <v/>
      </c>
      <c r="G311" s="99" t="str">
        <f t="shared" ref="G311:G327" si="13">IF($D$328=0,"",IF(D311="[For completion]","",D311/$D$328))</f>
        <v/>
      </c>
    </row>
    <row r="312" spans="1:7" customFormat="1" x14ac:dyDescent="0.25">
      <c r="A312" s="22" t="s">
        <v>1074</v>
      </c>
      <c r="B312" s="39" t="s">
        <v>525</v>
      </c>
      <c r="C312" s="93" t="s">
        <v>32</v>
      </c>
      <c r="D312" s="22" t="s">
        <v>32</v>
      </c>
      <c r="E312" s="28"/>
      <c r="F312" s="99" t="str">
        <f t="shared" si="12"/>
        <v/>
      </c>
      <c r="G312" s="99" t="str">
        <f t="shared" si="13"/>
        <v/>
      </c>
    </row>
    <row r="313" spans="1:7" customFormat="1" x14ac:dyDescent="0.25">
      <c r="A313" s="22" t="s">
        <v>1075</v>
      </c>
      <c r="B313" s="39" t="s">
        <v>525</v>
      </c>
      <c r="C313" s="93" t="s">
        <v>32</v>
      </c>
      <c r="D313" s="22" t="s">
        <v>32</v>
      </c>
      <c r="E313" s="28"/>
      <c r="F313" s="99" t="str">
        <f t="shared" si="12"/>
        <v/>
      </c>
      <c r="G313" s="99" t="str">
        <f t="shared" si="13"/>
        <v/>
      </c>
    </row>
    <row r="314" spans="1:7" customFormat="1" x14ac:dyDescent="0.25">
      <c r="A314" s="22" t="s">
        <v>1076</v>
      </c>
      <c r="B314" s="39" t="s">
        <v>525</v>
      </c>
      <c r="C314" s="93" t="s">
        <v>32</v>
      </c>
      <c r="D314" s="22" t="s">
        <v>32</v>
      </c>
      <c r="E314" s="28"/>
      <c r="F314" s="99" t="str">
        <f t="shared" si="12"/>
        <v/>
      </c>
      <c r="G314" s="99" t="str">
        <f t="shared" si="13"/>
        <v/>
      </c>
    </row>
    <row r="315" spans="1:7" customFormat="1" x14ac:dyDescent="0.25">
      <c r="A315" s="22" t="s">
        <v>1077</v>
      </c>
      <c r="B315" s="39" t="s">
        <v>525</v>
      </c>
      <c r="C315" s="93" t="s">
        <v>32</v>
      </c>
      <c r="D315" s="22" t="s">
        <v>32</v>
      </c>
      <c r="E315" s="28"/>
      <c r="F315" s="99" t="str">
        <f t="shared" si="12"/>
        <v/>
      </c>
      <c r="G315" s="99" t="str">
        <f t="shared" si="13"/>
        <v/>
      </c>
    </row>
    <row r="316" spans="1:7" customFormat="1" x14ac:dyDescent="0.25">
      <c r="A316" s="22" t="s">
        <v>1078</v>
      </c>
      <c r="B316" s="39" t="s">
        <v>525</v>
      </c>
      <c r="C316" s="93" t="s">
        <v>32</v>
      </c>
      <c r="D316" s="22" t="s">
        <v>32</v>
      </c>
      <c r="E316" s="28"/>
      <c r="F316" s="99" t="str">
        <f t="shared" si="12"/>
        <v/>
      </c>
      <c r="G316" s="99" t="str">
        <f t="shared" si="13"/>
        <v/>
      </c>
    </row>
    <row r="317" spans="1:7" customFormat="1" x14ac:dyDescent="0.25">
      <c r="A317" s="22" t="s">
        <v>1079</v>
      </c>
      <c r="B317" s="39" t="s">
        <v>525</v>
      </c>
      <c r="C317" s="93" t="s">
        <v>32</v>
      </c>
      <c r="D317" s="22" t="s">
        <v>32</v>
      </c>
      <c r="E317" s="28"/>
      <c r="F317" s="99" t="str">
        <f t="shared" si="12"/>
        <v/>
      </c>
      <c r="G317" s="99" t="str">
        <f t="shared" si="13"/>
        <v/>
      </c>
    </row>
    <row r="318" spans="1:7" customFormat="1" x14ac:dyDescent="0.25">
      <c r="A318" s="22" t="s">
        <v>1080</v>
      </c>
      <c r="B318" s="39" t="s">
        <v>525</v>
      </c>
      <c r="C318" s="93" t="s">
        <v>32</v>
      </c>
      <c r="D318" s="22" t="s">
        <v>32</v>
      </c>
      <c r="E318" s="28"/>
      <c r="F318" s="99" t="str">
        <f t="shared" si="12"/>
        <v/>
      </c>
      <c r="G318" s="99" t="str">
        <f t="shared" si="13"/>
        <v/>
      </c>
    </row>
    <row r="319" spans="1:7" customFormat="1" x14ac:dyDescent="0.25">
      <c r="A319" s="22" t="s">
        <v>1081</v>
      </c>
      <c r="B319" s="39" t="s">
        <v>525</v>
      </c>
      <c r="C319" s="93" t="s">
        <v>32</v>
      </c>
      <c r="D319" s="22" t="s">
        <v>32</v>
      </c>
      <c r="E319" s="28"/>
      <c r="F319" s="99" t="str">
        <f t="shared" si="12"/>
        <v/>
      </c>
      <c r="G319" s="99" t="str">
        <f t="shared" si="13"/>
        <v/>
      </c>
    </row>
    <row r="320" spans="1:7" customFormat="1" x14ac:dyDescent="0.25">
      <c r="A320" s="22" t="s">
        <v>1119</v>
      </c>
      <c r="B320" s="39" t="s">
        <v>525</v>
      </c>
      <c r="C320" s="93" t="s">
        <v>32</v>
      </c>
      <c r="D320" s="22" t="s">
        <v>32</v>
      </c>
      <c r="E320" s="28"/>
      <c r="F320" s="99" t="str">
        <f t="shared" si="12"/>
        <v/>
      </c>
      <c r="G320" s="99" t="str">
        <f t="shared" si="13"/>
        <v/>
      </c>
    </row>
    <row r="321" spans="1:7" customFormat="1" x14ac:dyDescent="0.25">
      <c r="A321" s="22" t="s">
        <v>1120</v>
      </c>
      <c r="B321" s="39" t="s">
        <v>525</v>
      </c>
      <c r="C321" s="93" t="s">
        <v>32</v>
      </c>
      <c r="D321" s="22" t="s">
        <v>32</v>
      </c>
      <c r="E321" s="28"/>
      <c r="F321" s="99" t="str">
        <f>IF($C$328=0,"",IF(C321="[For completion]","",C321/$C$328))</f>
        <v/>
      </c>
      <c r="G321" s="99" t="str">
        <f t="shared" si="13"/>
        <v/>
      </c>
    </row>
    <row r="322" spans="1:7" customFormat="1" x14ac:dyDescent="0.25">
      <c r="A322" s="22" t="s">
        <v>1121</v>
      </c>
      <c r="B322" s="39" t="s">
        <v>525</v>
      </c>
      <c r="C322" s="93" t="s">
        <v>32</v>
      </c>
      <c r="D322" s="22" t="s">
        <v>32</v>
      </c>
      <c r="E322" s="28"/>
      <c r="F322" s="99" t="str">
        <f t="shared" si="12"/>
        <v/>
      </c>
      <c r="G322" s="99" t="str">
        <f t="shared" si="13"/>
        <v/>
      </c>
    </row>
    <row r="323" spans="1:7" customFormat="1" x14ac:dyDescent="0.25">
      <c r="A323" s="22" t="s">
        <v>1122</v>
      </c>
      <c r="B323" s="39" t="s">
        <v>525</v>
      </c>
      <c r="C323" s="93" t="s">
        <v>32</v>
      </c>
      <c r="D323" s="22" t="s">
        <v>32</v>
      </c>
      <c r="E323" s="28"/>
      <c r="F323" s="99" t="str">
        <f t="shared" si="12"/>
        <v/>
      </c>
      <c r="G323" s="99" t="str">
        <f t="shared" si="13"/>
        <v/>
      </c>
    </row>
    <row r="324" spans="1:7" customFormat="1" x14ac:dyDescent="0.25">
      <c r="A324" s="22" t="s">
        <v>1123</v>
      </c>
      <c r="B324" s="39" t="s">
        <v>525</v>
      </c>
      <c r="C324" s="93" t="s">
        <v>32</v>
      </c>
      <c r="D324" s="22" t="s">
        <v>32</v>
      </c>
      <c r="E324" s="28"/>
      <c r="F324" s="99" t="str">
        <f t="shared" si="12"/>
        <v/>
      </c>
      <c r="G324" s="99" t="str">
        <f t="shared" si="13"/>
        <v/>
      </c>
    </row>
    <row r="325" spans="1:7" customFormat="1" x14ac:dyDescent="0.25">
      <c r="A325" s="22" t="s">
        <v>1124</v>
      </c>
      <c r="B325" s="39" t="s">
        <v>525</v>
      </c>
      <c r="C325" s="93" t="s">
        <v>32</v>
      </c>
      <c r="D325" s="22" t="s">
        <v>32</v>
      </c>
      <c r="E325" s="28"/>
      <c r="F325" s="99" t="str">
        <f t="shared" si="12"/>
        <v/>
      </c>
      <c r="G325" s="99" t="str">
        <f t="shared" si="13"/>
        <v/>
      </c>
    </row>
    <row r="326" spans="1:7" customFormat="1" x14ac:dyDescent="0.25">
      <c r="A326" s="22" t="s">
        <v>1125</v>
      </c>
      <c r="B326" s="39" t="s">
        <v>525</v>
      </c>
      <c r="C326" s="93" t="s">
        <v>32</v>
      </c>
      <c r="D326" s="22" t="s">
        <v>32</v>
      </c>
      <c r="E326" s="28"/>
      <c r="F326" s="99" t="str">
        <f t="shared" si="12"/>
        <v/>
      </c>
      <c r="G326" s="99" t="str">
        <f t="shared" si="13"/>
        <v/>
      </c>
    </row>
    <row r="327" spans="1:7" customFormat="1" x14ac:dyDescent="0.25">
      <c r="A327" s="22" t="s">
        <v>1126</v>
      </c>
      <c r="B327" s="39" t="s">
        <v>1089</v>
      </c>
      <c r="C327" s="93" t="s">
        <v>32</v>
      </c>
      <c r="D327" s="22" t="s">
        <v>32</v>
      </c>
      <c r="E327" s="28"/>
      <c r="F327" s="99" t="str">
        <f t="shared" si="12"/>
        <v/>
      </c>
      <c r="G327" s="99" t="str">
        <f t="shared" si="13"/>
        <v/>
      </c>
    </row>
    <row r="328" spans="1:7" customFormat="1" x14ac:dyDescent="0.25">
      <c r="A328" s="22" t="s">
        <v>1127</v>
      </c>
      <c r="B328" s="39" t="s">
        <v>91</v>
      </c>
      <c r="C328" s="93">
        <f>SUM(C310:C327)</f>
        <v>0</v>
      </c>
      <c r="D328" s="22">
        <f>SUM(D310:D327)</f>
        <v>0</v>
      </c>
      <c r="E328" s="28"/>
      <c r="F328" s="107">
        <f>SUM(F310:F327)</f>
        <v>0</v>
      </c>
      <c r="G328" s="107">
        <f>SUM(G310:G327)</f>
        <v>0</v>
      </c>
    </row>
    <row r="329" spans="1:7" customFormat="1" x14ac:dyDescent="0.25">
      <c r="A329" s="22" t="s">
        <v>1082</v>
      </c>
      <c r="B329" s="39"/>
      <c r="C329" s="22"/>
      <c r="D329" s="22"/>
      <c r="E329" s="28"/>
      <c r="F329" s="28"/>
      <c r="G329" s="28"/>
    </row>
    <row r="330" spans="1:7" customFormat="1" x14ac:dyDescent="0.25">
      <c r="A330" s="22" t="s">
        <v>1128</v>
      </c>
      <c r="B330" s="39"/>
      <c r="C330" s="22"/>
      <c r="D330" s="22"/>
      <c r="E330" s="28"/>
      <c r="F330" s="28"/>
      <c r="G330" s="28"/>
    </row>
    <row r="331" spans="1:7" customFormat="1" x14ac:dyDescent="0.25">
      <c r="A331" s="22" t="s">
        <v>1129</v>
      </c>
      <c r="B331" s="39"/>
      <c r="C331" s="22"/>
      <c r="D331" s="22"/>
      <c r="E331" s="28"/>
      <c r="F331" s="28"/>
      <c r="G331" s="28"/>
    </row>
    <row r="332" spans="1:7" customFormat="1" x14ac:dyDescent="0.25">
      <c r="A332" s="42"/>
      <c r="B332" s="42" t="s">
        <v>1198</v>
      </c>
      <c r="C332" s="42" t="s">
        <v>60</v>
      </c>
      <c r="D332" s="42" t="s">
        <v>1045</v>
      </c>
      <c r="E332" s="42"/>
      <c r="F332" s="42" t="s">
        <v>432</v>
      </c>
      <c r="G332" s="42" t="s">
        <v>1048</v>
      </c>
    </row>
    <row r="333" spans="1:7" customFormat="1" x14ac:dyDescent="0.25">
      <c r="A333" s="22" t="s">
        <v>1130</v>
      </c>
      <c r="B333" s="39" t="s">
        <v>1038</v>
      </c>
      <c r="C333" s="93" t="s">
        <v>32</v>
      </c>
      <c r="D333" s="22" t="s">
        <v>32</v>
      </c>
      <c r="E333" s="28"/>
      <c r="F333" s="99" t="str">
        <f>IF($C$346=0,"",IF(C333="[For completion]","",C333/$C$346))</f>
        <v/>
      </c>
      <c r="G333" s="99" t="str">
        <f>IF($D$346=0,"",IF(D333="[For completion]","",D333/$D$346))</f>
        <v/>
      </c>
    </row>
    <row r="334" spans="1:7" customFormat="1" x14ac:dyDescent="0.25">
      <c r="A334" s="22" t="s">
        <v>1131</v>
      </c>
      <c r="B334" s="39" t="s">
        <v>1039</v>
      </c>
      <c r="C334" s="93" t="s">
        <v>32</v>
      </c>
      <c r="D334" s="22" t="s">
        <v>32</v>
      </c>
      <c r="E334" s="28"/>
      <c r="F334" s="99" t="str">
        <f t="shared" ref="F334:F345" si="14">IF($C$346=0,"",IF(C334="[For completion]","",C334/$C$346))</f>
        <v/>
      </c>
      <c r="G334" s="99" t="str">
        <f t="shared" ref="G334:G345" si="15">IF($D$346=0,"",IF(D334="[For completion]","",D334/$D$346))</f>
        <v/>
      </c>
    </row>
    <row r="335" spans="1:7" customFormat="1" x14ac:dyDescent="0.25">
      <c r="A335" s="22" t="s">
        <v>1132</v>
      </c>
      <c r="B335" s="39" t="s">
        <v>1202</v>
      </c>
      <c r="C335" s="93" t="s">
        <v>32</v>
      </c>
      <c r="D335" s="22" t="s">
        <v>32</v>
      </c>
      <c r="E335" s="28"/>
      <c r="F335" s="99" t="str">
        <f t="shared" si="14"/>
        <v/>
      </c>
      <c r="G335" s="99" t="str">
        <f t="shared" si="15"/>
        <v/>
      </c>
    </row>
    <row r="336" spans="1:7" customFormat="1" x14ac:dyDescent="0.25">
      <c r="A336" s="22" t="s">
        <v>1133</v>
      </c>
      <c r="B336" s="39" t="s">
        <v>1040</v>
      </c>
      <c r="C336" s="93" t="s">
        <v>32</v>
      </c>
      <c r="D336" s="22" t="s">
        <v>32</v>
      </c>
      <c r="E336" s="28"/>
      <c r="F336" s="99" t="str">
        <f t="shared" si="14"/>
        <v/>
      </c>
      <c r="G336" s="99" t="str">
        <f t="shared" si="15"/>
        <v/>
      </c>
    </row>
    <row r="337" spans="1:7" customFormat="1" x14ac:dyDescent="0.25">
      <c r="A337" s="22" t="s">
        <v>1134</v>
      </c>
      <c r="B337" s="39" t="s">
        <v>1041</v>
      </c>
      <c r="C337" s="93" t="s">
        <v>32</v>
      </c>
      <c r="D337" s="22" t="s">
        <v>32</v>
      </c>
      <c r="E337" s="28"/>
      <c r="F337" s="99" t="str">
        <f t="shared" si="14"/>
        <v/>
      </c>
      <c r="G337" s="99" t="str">
        <f t="shared" si="15"/>
        <v/>
      </c>
    </row>
    <row r="338" spans="1:7" customFormat="1" x14ac:dyDescent="0.25">
      <c r="A338" s="22" t="s">
        <v>1135</v>
      </c>
      <c r="B338" s="39" t="s">
        <v>1042</v>
      </c>
      <c r="C338" s="93" t="s">
        <v>32</v>
      </c>
      <c r="D338" s="22" t="s">
        <v>32</v>
      </c>
      <c r="E338" s="28"/>
      <c r="F338" s="99" t="str">
        <f t="shared" si="14"/>
        <v/>
      </c>
      <c r="G338" s="99" t="str">
        <f t="shared" si="15"/>
        <v/>
      </c>
    </row>
    <row r="339" spans="1:7" customFormat="1" x14ac:dyDescent="0.25">
      <c r="A339" s="22" t="s">
        <v>1136</v>
      </c>
      <c r="B339" s="39" t="s">
        <v>1043</v>
      </c>
      <c r="C339" s="93" t="s">
        <v>32</v>
      </c>
      <c r="D339" s="22" t="s">
        <v>32</v>
      </c>
      <c r="E339" s="28"/>
      <c r="F339" s="99" t="str">
        <f t="shared" si="14"/>
        <v/>
      </c>
      <c r="G339" s="99" t="str">
        <f t="shared" si="15"/>
        <v/>
      </c>
    </row>
    <row r="340" spans="1:7" customFormat="1" x14ac:dyDescent="0.25">
      <c r="A340" s="22" t="s">
        <v>1137</v>
      </c>
      <c r="B340" s="39" t="s">
        <v>1044</v>
      </c>
      <c r="C340" s="93" t="s">
        <v>32</v>
      </c>
      <c r="D340" s="22" t="s">
        <v>32</v>
      </c>
      <c r="E340" s="28"/>
      <c r="F340" s="99" t="str">
        <f t="shared" si="14"/>
        <v/>
      </c>
      <c r="G340" s="99" t="str">
        <f t="shared" si="15"/>
        <v/>
      </c>
    </row>
    <row r="341" spans="1:7" customFormat="1" x14ac:dyDescent="0.25">
      <c r="A341" s="22" t="s">
        <v>1138</v>
      </c>
      <c r="B341" s="39" t="s">
        <v>1451</v>
      </c>
      <c r="C341" s="93" t="s">
        <v>32</v>
      </c>
      <c r="D341" s="22" t="s">
        <v>32</v>
      </c>
      <c r="E341" s="28"/>
      <c r="F341" s="99" t="str">
        <f t="shared" si="14"/>
        <v/>
      </c>
      <c r="G341" s="99" t="str">
        <f t="shared" si="15"/>
        <v/>
      </c>
    </row>
    <row r="342" spans="1:7" customFormat="1" x14ac:dyDescent="0.25">
      <c r="A342" s="22" t="s">
        <v>1139</v>
      </c>
      <c r="B342" s="22" t="s">
        <v>1454</v>
      </c>
      <c r="C342" s="93" t="s">
        <v>32</v>
      </c>
      <c r="D342" s="22" t="s">
        <v>32</v>
      </c>
      <c r="F342" s="99" t="str">
        <f t="shared" si="14"/>
        <v/>
      </c>
      <c r="G342" s="99" t="str">
        <f t="shared" si="15"/>
        <v/>
      </c>
    </row>
    <row r="343" spans="1:7" customFormat="1" x14ac:dyDescent="0.25">
      <c r="A343" s="22" t="s">
        <v>1140</v>
      </c>
      <c r="B343" s="22" t="s">
        <v>1452</v>
      </c>
      <c r="C343" s="93" t="s">
        <v>32</v>
      </c>
      <c r="D343" s="22" t="s">
        <v>32</v>
      </c>
      <c r="F343" s="99" t="str">
        <f t="shared" si="14"/>
        <v/>
      </c>
      <c r="G343" s="99" t="str">
        <f t="shared" si="15"/>
        <v/>
      </c>
    </row>
    <row r="344" spans="1:7" customFormat="1" x14ac:dyDescent="0.25">
      <c r="A344" s="22" t="s">
        <v>1448</v>
      </c>
      <c r="B344" s="39" t="s">
        <v>1453</v>
      </c>
      <c r="C344" s="93" t="s">
        <v>32</v>
      </c>
      <c r="D344" s="22" t="s">
        <v>32</v>
      </c>
      <c r="E344" s="28"/>
      <c r="F344" s="99" t="str">
        <f t="shared" si="14"/>
        <v/>
      </c>
      <c r="G344" s="99" t="str">
        <f t="shared" si="15"/>
        <v/>
      </c>
    </row>
    <row r="345" spans="1:7" customFormat="1" x14ac:dyDescent="0.25">
      <c r="A345" s="22" t="s">
        <v>1449</v>
      </c>
      <c r="B345" s="22" t="s">
        <v>1089</v>
      </c>
      <c r="C345" s="93" t="s">
        <v>32</v>
      </c>
      <c r="D345" s="22" t="s">
        <v>32</v>
      </c>
      <c r="F345" s="99" t="str">
        <f t="shared" si="14"/>
        <v/>
      </c>
      <c r="G345" s="99" t="str">
        <f t="shared" si="15"/>
        <v/>
      </c>
    </row>
    <row r="346" spans="1:7" customFormat="1" x14ac:dyDescent="0.25">
      <c r="A346" s="22" t="s">
        <v>1450</v>
      </c>
      <c r="B346" s="39" t="s">
        <v>91</v>
      </c>
      <c r="C346" s="93">
        <f>SUM(C333:C345)</f>
        <v>0</v>
      </c>
      <c r="D346" s="22">
        <f>SUM(D333:D345)</f>
        <v>0</v>
      </c>
      <c r="E346" s="28"/>
      <c r="F346" s="107">
        <f>SUM(F333:F345)</f>
        <v>0</v>
      </c>
      <c r="G346" s="107">
        <f>SUM(G333:G345)</f>
        <v>0</v>
      </c>
    </row>
    <row r="347" spans="1:7" customFormat="1" x14ac:dyDescent="0.25">
      <c r="A347" s="22" t="s">
        <v>1141</v>
      </c>
      <c r="B347" s="39"/>
      <c r="C347" s="93"/>
      <c r="D347" s="22"/>
      <c r="E347" s="28"/>
      <c r="F347" s="107"/>
      <c r="G347" s="107"/>
    </row>
    <row r="348" spans="1:7" customFormat="1" x14ac:dyDescent="0.25">
      <c r="A348" s="22" t="s">
        <v>1455</v>
      </c>
      <c r="B348" s="39"/>
      <c r="C348" s="93"/>
      <c r="D348" s="22"/>
      <c r="E348" s="28"/>
      <c r="F348" s="107"/>
      <c r="G348" s="107"/>
    </row>
    <row r="349" spans="1:7" customFormat="1" x14ac:dyDescent="0.25">
      <c r="A349" s="22" t="s">
        <v>1456</v>
      </c>
    </row>
    <row r="350" spans="1:7" customFormat="1" x14ac:dyDescent="0.25">
      <c r="A350" s="22" t="s">
        <v>1457</v>
      </c>
    </row>
    <row r="351" spans="1:7" customFormat="1" x14ac:dyDescent="0.25">
      <c r="A351" s="22" t="s">
        <v>1458</v>
      </c>
      <c r="B351" s="39"/>
      <c r="C351" s="93"/>
      <c r="D351" s="22"/>
      <c r="E351" s="28"/>
      <c r="F351" s="107"/>
      <c r="G351" s="107"/>
    </row>
    <row r="352" spans="1:7" customFormat="1" x14ac:dyDescent="0.25">
      <c r="A352" s="22" t="s">
        <v>1459</v>
      </c>
      <c r="B352" s="39"/>
      <c r="C352" s="93"/>
      <c r="D352" s="22"/>
      <c r="E352" s="28"/>
      <c r="F352" s="107"/>
      <c r="G352" s="107"/>
    </row>
    <row r="353" spans="1:7" customFormat="1" x14ac:dyDescent="0.25">
      <c r="A353" s="22" t="s">
        <v>1460</v>
      </c>
      <c r="B353" s="39"/>
      <c r="C353" s="93"/>
      <c r="D353" s="22"/>
      <c r="E353" s="28"/>
      <c r="F353" s="107"/>
      <c r="G353" s="107"/>
    </row>
    <row r="354" spans="1:7" customFormat="1" x14ac:dyDescent="0.25">
      <c r="A354" s="22" t="s">
        <v>1461</v>
      </c>
      <c r="B354" s="39"/>
      <c r="C354" s="93"/>
      <c r="D354" s="22"/>
      <c r="E354" s="28"/>
      <c r="F354" s="107"/>
      <c r="G354" s="107"/>
    </row>
    <row r="355" spans="1:7" customFormat="1" x14ac:dyDescent="0.25">
      <c r="A355" s="22" t="s">
        <v>1462</v>
      </c>
      <c r="B355" s="39"/>
      <c r="C355" s="22"/>
      <c r="D355" s="22"/>
      <c r="E355" s="28"/>
      <c r="F355" s="28"/>
      <c r="G355" s="28"/>
    </row>
    <row r="356" spans="1:7" customFormat="1" x14ac:dyDescent="0.25">
      <c r="A356" s="22" t="s">
        <v>1474</v>
      </c>
      <c r="B356" s="39"/>
      <c r="C356" s="22"/>
      <c r="D356" s="22"/>
      <c r="E356" s="28"/>
      <c r="F356" s="28"/>
      <c r="G356" s="28"/>
    </row>
    <row r="357" spans="1:7" customFormat="1" x14ac:dyDescent="0.25">
      <c r="A357" s="42"/>
      <c r="B357" s="42" t="s">
        <v>1199</v>
      </c>
      <c r="C357" s="42" t="s">
        <v>60</v>
      </c>
      <c r="D357" s="42" t="s">
        <v>1045</v>
      </c>
      <c r="E357" s="42"/>
      <c r="F357" s="42" t="s">
        <v>432</v>
      </c>
      <c r="G357" s="42" t="s">
        <v>1048</v>
      </c>
    </row>
    <row r="358" spans="1:7" customFormat="1" x14ac:dyDescent="0.25">
      <c r="A358" s="22" t="s">
        <v>1257</v>
      </c>
      <c r="B358" s="39" t="s">
        <v>1083</v>
      </c>
      <c r="C358" s="93">
        <v>4455.8774456500105</v>
      </c>
      <c r="D358" s="22">
        <v>12736</v>
      </c>
      <c r="E358" s="28"/>
      <c r="F358" s="99">
        <f>IF($C$365=0,"",IF(C358="[For completion]","",C358/$C$365))</f>
        <v>0.75009897916756707</v>
      </c>
      <c r="G358" s="99">
        <f>IF($D$365=0,"",IF(D358="[For completion]","",D358/$D$365))</f>
        <v>0.73061037173015142</v>
      </c>
    </row>
    <row r="359" spans="1:7" customFormat="1" x14ac:dyDescent="0.25">
      <c r="A359" s="22" t="s">
        <v>1258</v>
      </c>
      <c r="B359" s="111" t="s">
        <v>1084</v>
      </c>
      <c r="C359" s="93">
        <v>1484.5085159399971</v>
      </c>
      <c r="D359" s="22">
        <v>4696</v>
      </c>
      <c r="E359" s="28"/>
      <c r="F359" s="99">
        <f t="shared" ref="F359:F364" si="16">IF($C$365=0,"",IF(C359="[For completion]","",C359/$C$365))</f>
        <v>0.24990102083243301</v>
      </c>
      <c r="G359" s="99">
        <f t="shared" ref="G359:G364" si="17">IF($D$365=0,"",IF(D359="[For completion]","",D359/$D$365))</f>
        <v>0.26938962826984858</v>
      </c>
    </row>
    <row r="360" spans="1:7" customFormat="1" x14ac:dyDescent="0.25">
      <c r="A360" s="22" t="s">
        <v>1259</v>
      </c>
      <c r="B360" s="39" t="s">
        <v>1085</v>
      </c>
      <c r="C360" s="93">
        <v>0</v>
      </c>
      <c r="D360" s="22">
        <v>0</v>
      </c>
      <c r="E360" s="28"/>
      <c r="F360" s="99">
        <f t="shared" si="16"/>
        <v>0</v>
      </c>
      <c r="G360" s="99">
        <f t="shared" si="17"/>
        <v>0</v>
      </c>
    </row>
    <row r="361" spans="1:7" customFormat="1" x14ac:dyDescent="0.25">
      <c r="A361" s="22" t="s">
        <v>1260</v>
      </c>
      <c r="B361" s="39" t="s">
        <v>1086</v>
      </c>
      <c r="C361" s="93">
        <v>0</v>
      </c>
      <c r="D361" s="22">
        <v>0</v>
      </c>
      <c r="E361" s="28"/>
      <c r="F361" s="99">
        <f t="shared" si="16"/>
        <v>0</v>
      </c>
      <c r="G361" s="99">
        <f t="shared" si="17"/>
        <v>0</v>
      </c>
    </row>
    <row r="362" spans="1:7" customFormat="1" x14ac:dyDescent="0.25">
      <c r="A362" s="22" t="s">
        <v>1261</v>
      </c>
      <c r="B362" s="39" t="s">
        <v>1087</v>
      </c>
      <c r="C362" s="93">
        <v>0</v>
      </c>
      <c r="D362" s="22">
        <v>0</v>
      </c>
      <c r="E362" s="28"/>
      <c r="F362" s="99">
        <f t="shared" si="16"/>
        <v>0</v>
      </c>
      <c r="G362" s="99">
        <f t="shared" si="17"/>
        <v>0</v>
      </c>
    </row>
    <row r="363" spans="1:7" customFormat="1" x14ac:dyDescent="0.25">
      <c r="A363" s="22" t="s">
        <v>1262</v>
      </c>
      <c r="B363" s="39" t="s">
        <v>1088</v>
      </c>
      <c r="C363" s="93">
        <v>0</v>
      </c>
      <c r="D363" s="22">
        <v>0</v>
      </c>
      <c r="E363" s="28"/>
      <c r="F363" s="99">
        <f t="shared" si="16"/>
        <v>0</v>
      </c>
      <c r="G363" s="99">
        <f t="shared" si="17"/>
        <v>0</v>
      </c>
    </row>
    <row r="364" spans="1:7" customFormat="1" x14ac:dyDescent="0.25">
      <c r="A364" s="22" t="s">
        <v>1263</v>
      </c>
      <c r="B364" s="39" t="s">
        <v>1046</v>
      </c>
      <c r="C364" s="93">
        <v>0</v>
      </c>
      <c r="D364" s="22">
        <v>0</v>
      </c>
      <c r="E364" s="28"/>
      <c r="F364" s="99">
        <f t="shared" si="16"/>
        <v>0</v>
      </c>
      <c r="G364" s="99">
        <f t="shared" si="17"/>
        <v>0</v>
      </c>
    </row>
    <row r="365" spans="1:7" customFormat="1" x14ac:dyDescent="0.25">
      <c r="A365" s="22" t="s">
        <v>1264</v>
      </c>
      <c r="B365" s="39" t="s">
        <v>91</v>
      </c>
      <c r="C365" s="93">
        <f>SUM(C358:C364)</f>
        <v>5940.3859615900074</v>
      </c>
      <c r="D365" s="22">
        <f>SUM(D358:D364)</f>
        <v>17432</v>
      </c>
      <c r="E365" s="28"/>
      <c r="F365" s="107">
        <f>SUM(F358:F364)</f>
        <v>1</v>
      </c>
      <c r="G365" s="107">
        <f>SUM(G358:G364)</f>
        <v>1</v>
      </c>
    </row>
    <row r="366" spans="1:7" customFormat="1" x14ac:dyDescent="0.25">
      <c r="A366" s="22" t="s">
        <v>1142</v>
      </c>
      <c r="B366" s="39"/>
      <c r="C366" s="22"/>
      <c r="D366" s="22"/>
      <c r="E366" s="28"/>
      <c r="F366" s="28"/>
      <c r="G366" s="28"/>
    </row>
    <row r="367" spans="1:7" customFormat="1" x14ac:dyDescent="0.25">
      <c r="A367" s="42"/>
      <c r="B367" s="42" t="s">
        <v>1200</v>
      </c>
      <c r="C367" s="42" t="s">
        <v>60</v>
      </c>
      <c r="D367" s="42" t="s">
        <v>1045</v>
      </c>
      <c r="E367" s="42"/>
      <c r="F367" s="42" t="s">
        <v>432</v>
      </c>
      <c r="G367" s="42" t="s">
        <v>1048</v>
      </c>
    </row>
    <row r="368" spans="1:7" customFormat="1" x14ac:dyDescent="0.25">
      <c r="A368" s="22" t="s">
        <v>1265</v>
      </c>
      <c r="B368" s="39" t="s">
        <v>1168</v>
      </c>
      <c r="C368" s="93" t="s">
        <v>32</v>
      </c>
      <c r="D368" s="22" t="s">
        <v>32</v>
      </c>
      <c r="E368" s="28"/>
      <c r="F368" s="99" t="str">
        <f>IF($C$372=0,"",IF(C368="[For completion]","",C368/$C$372))</f>
        <v/>
      </c>
      <c r="G368" s="99" t="str">
        <f>IF($D$372=0,"",IF(D368="[For completion]","",D368/$D$372))</f>
        <v/>
      </c>
    </row>
    <row r="369" spans="1:7" customFormat="1" x14ac:dyDescent="0.25">
      <c r="A369" s="22" t="s">
        <v>1266</v>
      </c>
      <c r="B369" s="111" t="s">
        <v>1172</v>
      </c>
      <c r="C369" s="93" t="s">
        <v>32</v>
      </c>
      <c r="D369" s="22" t="s">
        <v>32</v>
      </c>
      <c r="E369" s="28"/>
      <c r="F369" s="99" t="str">
        <f>IF($C$372=0,"",IF(C369="[For completion]","",C369/$C$372))</f>
        <v/>
      </c>
      <c r="G369" s="99" t="str">
        <f>IF($D$372=0,"",IF(D369="[For completion]","",D369/$D$372))</f>
        <v/>
      </c>
    </row>
    <row r="370" spans="1:7" customFormat="1" x14ac:dyDescent="0.25">
      <c r="A370" s="22" t="s">
        <v>1267</v>
      </c>
      <c r="B370" s="39" t="s">
        <v>1046</v>
      </c>
      <c r="C370" s="93" t="s">
        <v>32</v>
      </c>
      <c r="D370" s="22" t="s">
        <v>32</v>
      </c>
      <c r="E370" s="28"/>
      <c r="F370" s="99" t="str">
        <f>IF($C$372=0,"",IF(C370="[For completion]","",C370/$C$372))</f>
        <v/>
      </c>
      <c r="G370" s="99" t="str">
        <f>IF($D$372=0,"",IF(D370="[For completion]","",D370/$D$372))</f>
        <v/>
      </c>
    </row>
    <row r="371" spans="1:7" customFormat="1" x14ac:dyDescent="0.25">
      <c r="A371" s="22" t="s">
        <v>1268</v>
      </c>
      <c r="B371" s="22" t="s">
        <v>1089</v>
      </c>
      <c r="C371" s="93" t="s">
        <v>32</v>
      </c>
      <c r="D371" s="22" t="s">
        <v>32</v>
      </c>
      <c r="E371" s="28"/>
      <c r="F371" s="99" t="str">
        <f>IF($C$372=0,"",IF(C371="[For completion]","",C371/$C$372))</f>
        <v/>
      </c>
      <c r="G371" s="99" t="str">
        <f>IF($D$372=0,"",IF(D371="[For completion]","",D371/$D$372))</f>
        <v/>
      </c>
    </row>
    <row r="372" spans="1:7" customFormat="1" x14ac:dyDescent="0.25">
      <c r="A372" s="22" t="s">
        <v>1269</v>
      </c>
      <c r="B372" s="39" t="s">
        <v>91</v>
      </c>
      <c r="C372" s="93">
        <f>SUM(C368:C371)</f>
        <v>0</v>
      </c>
      <c r="D372" s="22">
        <f>SUM(D368:D371)</f>
        <v>0</v>
      </c>
      <c r="E372" s="28"/>
      <c r="F372" s="107">
        <f>SUM(F368:F371)</f>
        <v>0</v>
      </c>
      <c r="G372" s="107">
        <f>SUM(G368:G371)</f>
        <v>0</v>
      </c>
    </row>
    <row r="373" spans="1:7" customFormat="1" x14ac:dyDescent="0.25">
      <c r="A373" s="22" t="s">
        <v>1270</v>
      </c>
      <c r="B373" s="39"/>
      <c r="C373" s="22"/>
      <c r="D373" s="22"/>
      <c r="E373" s="28"/>
      <c r="F373" s="28"/>
      <c r="G373" s="28"/>
    </row>
    <row r="374" spans="1:7" customFormat="1" ht="15" customHeight="1" x14ac:dyDescent="0.25">
      <c r="A374" s="42"/>
      <c r="B374" s="42" t="s">
        <v>1518</v>
      </c>
      <c r="C374" s="42" t="s">
        <v>1441</v>
      </c>
      <c r="D374" s="42" t="s">
        <v>1442</v>
      </c>
      <c r="E374" s="42"/>
      <c r="F374" s="42" t="s">
        <v>1443</v>
      </c>
      <c r="G374" s="42" t="s">
        <v>1529</v>
      </c>
    </row>
    <row r="375" spans="1:7" customFormat="1" x14ac:dyDescent="0.25">
      <c r="A375" s="22" t="s">
        <v>1271</v>
      </c>
      <c r="B375" s="39" t="s">
        <v>1083</v>
      </c>
      <c r="C375" s="93" t="s">
        <v>32</v>
      </c>
      <c r="D375" s="93" t="s">
        <v>32</v>
      </c>
      <c r="E375" s="20"/>
      <c r="F375" s="113" t="s">
        <v>32</v>
      </c>
      <c r="G375" s="113" t="s">
        <v>32</v>
      </c>
    </row>
    <row r="376" spans="1:7" customFormat="1" x14ac:dyDescent="0.25">
      <c r="A376" s="22" t="s">
        <v>1272</v>
      </c>
      <c r="B376" s="39" t="s">
        <v>1084</v>
      </c>
      <c r="C376" s="93" t="s">
        <v>32</v>
      </c>
      <c r="D376" s="93" t="s">
        <v>32</v>
      </c>
      <c r="E376" s="20"/>
      <c r="F376" s="113" t="s">
        <v>32</v>
      </c>
      <c r="G376" s="113" t="s">
        <v>32</v>
      </c>
    </row>
    <row r="377" spans="1:7" customFormat="1" x14ac:dyDescent="0.25">
      <c r="A377" s="22" t="s">
        <v>1273</v>
      </c>
      <c r="B377" s="39" t="s">
        <v>1085</v>
      </c>
      <c r="C377" s="93" t="s">
        <v>32</v>
      </c>
      <c r="D377" s="93" t="s">
        <v>32</v>
      </c>
      <c r="E377" s="20"/>
      <c r="F377" s="113" t="s">
        <v>32</v>
      </c>
      <c r="G377" s="113" t="s">
        <v>32</v>
      </c>
    </row>
    <row r="378" spans="1:7" customFormat="1" x14ac:dyDescent="0.25">
      <c r="A378" s="22" t="s">
        <v>1274</v>
      </c>
      <c r="B378" s="39" t="s">
        <v>1086</v>
      </c>
      <c r="C378" s="93" t="s">
        <v>32</v>
      </c>
      <c r="D378" s="93" t="s">
        <v>32</v>
      </c>
      <c r="E378" s="20"/>
      <c r="F378" s="113" t="s">
        <v>32</v>
      </c>
      <c r="G378" s="113" t="s">
        <v>32</v>
      </c>
    </row>
    <row r="379" spans="1:7" customFormat="1" x14ac:dyDescent="0.25">
      <c r="A379" s="22" t="s">
        <v>1275</v>
      </c>
      <c r="B379" s="39" t="s">
        <v>1087</v>
      </c>
      <c r="C379" s="93" t="s">
        <v>32</v>
      </c>
      <c r="D379" s="93" t="s">
        <v>32</v>
      </c>
      <c r="E379" s="20"/>
      <c r="F379" s="113" t="s">
        <v>32</v>
      </c>
      <c r="G379" s="113" t="s">
        <v>32</v>
      </c>
    </row>
    <row r="380" spans="1:7" customFormat="1" x14ac:dyDescent="0.25">
      <c r="A380" s="22" t="s">
        <v>1276</v>
      </c>
      <c r="B380" s="39" t="s">
        <v>1088</v>
      </c>
      <c r="C380" s="93" t="s">
        <v>32</v>
      </c>
      <c r="D380" s="93" t="s">
        <v>32</v>
      </c>
      <c r="E380" s="20"/>
      <c r="F380" s="113" t="s">
        <v>32</v>
      </c>
      <c r="G380" s="113" t="s">
        <v>32</v>
      </c>
    </row>
    <row r="381" spans="1:7" customFormat="1" x14ac:dyDescent="0.25">
      <c r="A381" s="22" t="s">
        <v>1277</v>
      </c>
      <c r="B381" s="39" t="s">
        <v>1046</v>
      </c>
      <c r="C381" s="93" t="s">
        <v>32</v>
      </c>
      <c r="D381" s="93" t="s">
        <v>32</v>
      </c>
      <c r="E381" s="20"/>
      <c r="F381" s="113" t="s">
        <v>32</v>
      </c>
      <c r="G381" s="113" t="s">
        <v>32</v>
      </c>
    </row>
    <row r="382" spans="1:7" customFormat="1" x14ac:dyDescent="0.25">
      <c r="A382" s="22" t="s">
        <v>1278</v>
      </c>
      <c r="B382" s="39" t="s">
        <v>91</v>
      </c>
      <c r="C382" s="93">
        <f>SUM(C375:C381)</f>
        <v>0</v>
      </c>
      <c r="D382" s="93">
        <f>SUM(D375:D381)</f>
        <v>0</v>
      </c>
      <c r="E382" s="20"/>
      <c r="F382" s="113"/>
      <c r="G382" s="99"/>
    </row>
    <row r="383" spans="1:7" customFormat="1" x14ac:dyDescent="0.25">
      <c r="A383" s="22" t="s">
        <v>1279</v>
      </c>
      <c r="B383" s="39" t="s">
        <v>1440</v>
      </c>
      <c r="C383" s="22"/>
      <c r="D383" s="22"/>
      <c r="E383" s="20"/>
      <c r="F383" s="113" t="s">
        <v>32</v>
      </c>
      <c r="G383" s="99" t="str">
        <f>IF($D$393=0,"",IF(D382="[For completion]","",D382/$D$393))</f>
        <v/>
      </c>
    </row>
    <row r="384" spans="1:7" customFormat="1" x14ac:dyDescent="0.25">
      <c r="A384" s="22" t="s">
        <v>1280</v>
      </c>
      <c r="B384" s="22"/>
      <c r="C384" s="22"/>
      <c r="D384" s="22"/>
      <c r="E384" s="22"/>
      <c r="F384" s="22"/>
      <c r="G384" s="99" t="str">
        <f>IF($D$393=0,"",IF(D383="[For completion]","",D383/$D$393))</f>
        <v/>
      </c>
    </row>
    <row r="385" spans="1:7" customFormat="1" x14ac:dyDescent="0.25">
      <c r="A385" s="22" t="s">
        <v>1281</v>
      </c>
      <c r="B385" s="39"/>
      <c r="C385" s="93"/>
      <c r="D385" s="22"/>
      <c r="E385" s="20"/>
      <c r="F385" s="99"/>
      <c r="G385" s="99" t="str">
        <f t="shared" ref="G385:G393" si="18">IF($D$393=0,"",IF(D385="[For completion]","",D385/$D$393))</f>
        <v/>
      </c>
    </row>
    <row r="386" spans="1:7" customFormat="1" x14ac:dyDescent="0.25">
      <c r="A386" s="22" t="s">
        <v>1282</v>
      </c>
      <c r="B386" s="39"/>
      <c r="C386" s="93"/>
      <c r="D386" s="22"/>
      <c r="E386" s="20"/>
      <c r="F386" s="99"/>
      <c r="G386" s="99" t="str">
        <f t="shared" si="18"/>
        <v/>
      </c>
    </row>
    <row r="387" spans="1:7" customFormat="1" x14ac:dyDescent="0.25">
      <c r="A387" s="22" t="s">
        <v>1283</v>
      </c>
      <c r="B387" s="39"/>
      <c r="C387" s="93"/>
      <c r="D387" s="22"/>
      <c r="E387" s="20"/>
      <c r="F387" s="99"/>
      <c r="G387" s="99" t="str">
        <f t="shared" si="18"/>
        <v/>
      </c>
    </row>
    <row r="388" spans="1:7" customFormat="1" x14ac:dyDescent="0.25">
      <c r="A388" s="22" t="s">
        <v>1284</v>
      </c>
      <c r="B388" s="39"/>
      <c r="C388" s="93"/>
      <c r="D388" s="22"/>
      <c r="E388" s="20"/>
      <c r="F388" s="99"/>
      <c r="G388" s="99" t="str">
        <f t="shared" si="18"/>
        <v/>
      </c>
    </row>
    <row r="389" spans="1:7" customFormat="1" x14ac:dyDescent="0.25">
      <c r="A389" s="22" t="s">
        <v>1285</v>
      </c>
      <c r="B389" s="39"/>
      <c r="C389" s="93"/>
      <c r="D389" s="22"/>
      <c r="E389" s="20"/>
      <c r="F389" s="99"/>
      <c r="G389" s="99" t="str">
        <f t="shared" si="18"/>
        <v/>
      </c>
    </row>
    <row r="390" spans="1:7" customFormat="1" x14ac:dyDescent="0.25">
      <c r="A390" s="22" t="s">
        <v>1286</v>
      </c>
      <c r="B390" s="39"/>
      <c r="C390" s="93"/>
      <c r="D390" s="22"/>
      <c r="E390" s="20"/>
      <c r="F390" s="99"/>
      <c r="G390" s="99" t="str">
        <f t="shared" si="18"/>
        <v/>
      </c>
    </row>
    <row r="391" spans="1:7" customFormat="1" x14ac:dyDescent="0.25">
      <c r="A391" s="22" t="s">
        <v>1287</v>
      </c>
      <c r="B391" s="39"/>
      <c r="C391" s="93"/>
      <c r="D391" s="22"/>
      <c r="E391" s="20"/>
      <c r="F391" s="99"/>
      <c r="G391" s="99" t="str">
        <f t="shared" si="18"/>
        <v/>
      </c>
    </row>
    <row r="392" spans="1:7" customFormat="1" x14ac:dyDescent="0.25">
      <c r="A392" s="22" t="s">
        <v>1288</v>
      </c>
      <c r="B392" s="39"/>
      <c r="C392" s="93"/>
      <c r="D392" s="22"/>
      <c r="E392" s="20"/>
      <c r="F392" s="99"/>
      <c r="G392" s="99" t="str">
        <f t="shared" si="18"/>
        <v/>
      </c>
    </row>
    <row r="393" spans="1:7" customFormat="1" x14ac:dyDescent="0.25">
      <c r="A393" s="22" t="s">
        <v>1289</v>
      </c>
      <c r="B393" s="39"/>
      <c r="C393" s="93"/>
      <c r="D393" s="22"/>
      <c r="E393" s="20"/>
      <c r="F393" s="99"/>
      <c r="G393" s="99" t="str">
        <f t="shared" si="18"/>
        <v/>
      </c>
    </row>
    <row r="394" spans="1:7" customFormat="1" x14ac:dyDescent="0.25">
      <c r="A394" s="22" t="s">
        <v>1290</v>
      </c>
      <c r="B394" s="22"/>
      <c r="C394" s="117"/>
      <c r="D394" s="22"/>
      <c r="E394" s="20"/>
      <c r="F394" s="20"/>
      <c r="G394" s="20"/>
    </row>
    <row r="395" spans="1:7" customFormat="1" x14ac:dyDescent="0.25">
      <c r="A395" s="22" t="s">
        <v>1291</v>
      </c>
      <c r="B395" s="22"/>
      <c r="C395" s="117"/>
      <c r="D395" s="22"/>
      <c r="E395" s="20"/>
      <c r="F395" s="20"/>
      <c r="G395" s="20"/>
    </row>
    <row r="396" spans="1:7" customFormat="1" x14ac:dyDescent="0.25">
      <c r="A396" s="22" t="s">
        <v>1292</v>
      </c>
      <c r="B396" s="22"/>
      <c r="C396" s="117"/>
      <c r="D396" s="22"/>
      <c r="E396" s="20"/>
      <c r="F396" s="20"/>
      <c r="G396" s="20"/>
    </row>
    <row r="397" spans="1:7" customFormat="1" x14ac:dyDescent="0.25">
      <c r="A397" s="22" t="s">
        <v>1293</v>
      </c>
      <c r="B397" s="22"/>
      <c r="C397" s="117"/>
      <c r="D397" s="22"/>
      <c r="E397" s="20"/>
      <c r="F397" s="20"/>
      <c r="G397" s="20"/>
    </row>
    <row r="398" spans="1:7" customFormat="1" x14ac:dyDescent="0.25">
      <c r="A398" s="22" t="s">
        <v>1294</v>
      </c>
      <c r="B398" s="22"/>
      <c r="C398" s="117"/>
      <c r="D398" s="22"/>
      <c r="E398" s="20"/>
      <c r="F398" s="20"/>
      <c r="G398" s="20"/>
    </row>
    <row r="399" spans="1:7" customFormat="1" x14ac:dyDescent="0.25">
      <c r="A399" s="22" t="s">
        <v>1295</v>
      </c>
      <c r="B399" s="22"/>
      <c r="C399" s="117"/>
      <c r="D399" s="22"/>
      <c r="E399" s="20"/>
      <c r="F399" s="20"/>
      <c r="G399" s="20"/>
    </row>
    <row r="400" spans="1:7" customFormat="1" x14ac:dyDescent="0.25">
      <c r="A400" s="22" t="s">
        <v>1296</v>
      </c>
      <c r="B400" s="22"/>
      <c r="C400" s="117"/>
      <c r="D400" s="22"/>
      <c r="E400" s="20"/>
      <c r="F400" s="20"/>
      <c r="G400" s="20"/>
    </row>
    <row r="401" spans="1:7" customFormat="1" x14ac:dyDescent="0.25">
      <c r="A401" s="22" t="s">
        <v>1297</v>
      </c>
      <c r="B401" s="22"/>
      <c r="C401" s="117"/>
      <c r="D401" s="22"/>
      <c r="E401" s="20"/>
      <c r="F401" s="20"/>
      <c r="G401" s="20"/>
    </row>
    <row r="402" spans="1:7" customFormat="1" x14ac:dyDescent="0.25">
      <c r="A402" s="22" t="s">
        <v>1298</v>
      </c>
      <c r="B402" s="22"/>
      <c r="C402" s="117"/>
      <c r="D402" s="22"/>
      <c r="E402" s="20"/>
      <c r="F402" s="20"/>
      <c r="G402" s="20"/>
    </row>
    <row r="403" spans="1:7" customFormat="1" x14ac:dyDescent="0.25">
      <c r="A403" s="22" t="s">
        <v>1299</v>
      </c>
      <c r="B403" s="22"/>
      <c r="C403" s="117"/>
      <c r="D403" s="22"/>
      <c r="E403" s="20"/>
      <c r="F403" s="20"/>
      <c r="G403" s="20"/>
    </row>
    <row r="404" spans="1:7" customFormat="1" x14ac:dyDescent="0.25">
      <c r="A404" s="22" t="s">
        <v>1300</v>
      </c>
      <c r="B404" s="22"/>
      <c r="C404" s="117"/>
      <c r="D404" s="22"/>
      <c r="E404" s="20"/>
      <c r="F404" s="20"/>
      <c r="G404" s="20"/>
    </row>
    <row r="405" spans="1:7" customFormat="1" x14ac:dyDescent="0.25">
      <c r="A405" s="22" t="s">
        <v>1301</v>
      </c>
      <c r="B405" s="22"/>
      <c r="C405" s="117"/>
      <c r="D405" s="22"/>
      <c r="E405" s="20"/>
      <c r="F405" s="20"/>
      <c r="G405" s="20"/>
    </row>
    <row r="406" spans="1:7" customFormat="1" x14ac:dyDescent="0.25">
      <c r="A406" s="22" t="s">
        <v>1302</v>
      </c>
      <c r="B406" s="22"/>
      <c r="C406" s="117"/>
      <c r="D406" s="22"/>
      <c r="E406" s="20"/>
      <c r="F406" s="20"/>
      <c r="G406" s="20"/>
    </row>
    <row r="407" spans="1:7" customFormat="1" x14ac:dyDescent="0.25">
      <c r="A407" s="22" t="s">
        <v>1303</v>
      </c>
      <c r="B407" s="22"/>
      <c r="C407" s="117"/>
      <c r="D407" s="22"/>
      <c r="E407" s="20"/>
      <c r="F407" s="20"/>
      <c r="G407" s="20"/>
    </row>
    <row r="408" spans="1:7" customFormat="1" x14ac:dyDescent="0.25">
      <c r="A408" s="22" t="s">
        <v>1304</v>
      </c>
      <c r="B408" s="22"/>
      <c r="C408" s="117"/>
      <c r="D408" s="22"/>
      <c r="E408" s="20"/>
      <c r="F408" s="20"/>
      <c r="G408" s="20"/>
    </row>
    <row r="409" spans="1:7" customFormat="1" x14ac:dyDescent="0.25">
      <c r="A409" s="22" t="s">
        <v>1305</v>
      </c>
      <c r="B409" s="22"/>
      <c r="C409" s="117"/>
      <c r="D409" s="22"/>
      <c r="E409" s="20"/>
      <c r="F409" s="20"/>
      <c r="G409" s="20"/>
    </row>
    <row r="410" spans="1:7" customFormat="1" x14ac:dyDescent="0.25">
      <c r="A410" s="22" t="s">
        <v>1306</v>
      </c>
      <c r="B410" s="22"/>
      <c r="C410" s="117"/>
      <c r="D410" s="22"/>
      <c r="E410" s="20"/>
      <c r="F410" s="20"/>
      <c r="G410" s="20"/>
    </row>
    <row r="411" spans="1:7" customFormat="1" x14ac:dyDescent="0.25">
      <c r="A411" s="22" t="s">
        <v>1307</v>
      </c>
      <c r="B411" s="22"/>
      <c r="C411" s="117"/>
      <c r="D411" s="22"/>
      <c r="E411" s="20"/>
      <c r="F411" s="20"/>
      <c r="G411" s="20"/>
    </row>
    <row r="412" spans="1:7" customFormat="1" x14ac:dyDescent="0.25">
      <c r="A412" s="22" t="s">
        <v>1308</v>
      </c>
      <c r="B412" s="22"/>
      <c r="C412" s="117"/>
      <c r="D412" s="22"/>
      <c r="E412" s="20"/>
      <c r="F412" s="20"/>
      <c r="G412" s="20"/>
    </row>
    <row r="413" spans="1:7" customFormat="1" x14ac:dyDescent="0.25">
      <c r="A413" s="22" t="s">
        <v>1309</v>
      </c>
      <c r="B413" s="22"/>
      <c r="C413" s="117"/>
      <c r="D413" s="22"/>
      <c r="E413" s="20"/>
      <c r="F413" s="20"/>
      <c r="G413" s="20"/>
    </row>
    <row r="414" spans="1:7" customFormat="1" x14ac:dyDescent="0.25">
      <c r="A414" s="22" t="s">
        <v>1310</v>
      </c>
      <c r="B414" s="22"/>
      <c r="C414" s="117"/>
      <c r="D414" s="22"/>
      <c r="E414" s="20"/>
      <c r="F414" s="20"/>
      <c r="G414" s="20"/>
    </row>
    <row r="415" spans="1:7" customFormat="1" x14ac:dyDescent="0.25">
      <c r="A415" s="22" t="s">
        <v>1311</v>
      </c>
      <c r="B415" s="22"/>
      <c r="C415" s="117"/>
      <c r="D415" s="22"/>
      <c r="E415" s="20"/>
      <c r="F415" s="20"/>
      <c r="G415" s="20"/>
    </row>
    <row r="416" spans="1:7" customFormat="1" x14ac:dyDescent="0.25">
      <c r="A416" s="22" t="s">
        <v>1312</v>
      </c>
      <c r="B416" s="22"/>
      <c r="C416" s="117"/>
      <c r="D416" s="22"/>
      <c r="E416" s="20"/>
      <c r="F416" s="20"/>
      <c r="G416" s="20"/>
    </row>
    <row r="417" spans="1:7" customFormat="1" x14ac:dyDescent="0.25">
      <c r="A417" s="22" t="s">
        <v>1313</v>
      </c>
      <c r="B417" s="22"/>
      <c r="C417" s="117"/>
      <c r="D417" s="22"/>
      <c r="E417" s="20"/>
      <c r="F417" s="20"/>
      <c r="G417" s="20"/>
    </row>
    <row r="418" spans="1:7" customFormat="1" x14ac:dyDescent="0.25">
      <c r="A418" s="22" t="s">
        <v>1314</v>
      </c>
      <c r="B418" s="22"/>
      <c r="C418" s="117"/>
      <c r="D418" s="22"/>
      <c r="E418" s="20"/>
      <c r="F418" s="20"/>
      <c r="G418" s="20"/>
    </row>
    <row r="419" spans="1:7" customFormat="1" x14ac:dyDescent="0.25">
      <c r="A419" s="22" t="s">
        <v>1315</v>
      </c>
      <c r="B419" s="22"/>
      <c r="C419" s="117"/>
      <c r="D419" s="22"/>
      <c r="E419" s="20"/>
      <c r="F419" s="20"/>
      <c r="G419" s="20"/>
    </row>
    <row r="420" spans="1:7" customFormat="1" x14ac:dyDescent="0.25">
      <c r="A420" s="22" t="s">
        <v>1316</v>
      </c>
      <c r="B420" s="22"/>
      <c r="C420" s="117"/>
      <c r="D420" s="22"/>
      <c r="E420" s="20"/>
      <c r="F420" s="20"/>
      <c r="G420" s="20"/>
    </row>
    <row r="421" spans="1:7" customFormat="1" x14ac:dyDescent="0.25">
      <c r="A421" s="22" t="s">
        <v>1317</v>
      </c>
      <c r="B421" s="22"/>
      <c r="C421" s="117"/>
      <c r="D421" s="22"/>
      <c r="E421" s="20"/>
      <c r="F421" s="20"/>
      <c r="G421" s="20"/>
    </row>
    <row r="422" spans="1:7" customFormat="1" x14ac:dyDescent="0.25">
      <c r="A422" s="22" t="s">
        <v>1318</v>
      </c>
      <c r="B422" s="22"/>
      <c r="C422" s="117"/>
      <c r="D422" s="22"/>
      <c r="E422" s="20"/>
      <c r="F422" s="20"/>
      <c r="G422" s="20"/>
    </row>
    <row r="423" spans="1:7" ht="18.75" x14ac:dyDescent="0.25">
      <c r="A423" s="87"/>
      <c r="B423" s="110" t="s">
        <v>398</v>
      </c>
      <c r="C423" s="87"/>
      <c r="D423" s="87"/>
      <c r="E423" s="87"/>
      <c r="F423" s="89"/>
      <c r="G423" s="89"/>
    </row>
    <row r="424" spans="1:7" ht="15" customHeight="1" x14ac:dyDescent="0.25">
      <c r="A424" s="41"/>
      <c r="B424" s="41" t="s">
        <v>1203</v>
      </c>
      <c r="C424" s="41" t="s">
        <v>598</v>
      </c>
      <c r="D424" s="41" t="s">
        <v>599</v>
      </c>
      <c r="E424" s="41"/>
      <c r="F424" s="41" t="s">
        <v>433</v>
      </c>
      <c r="G424" s="41" t="s">
        <v>600</v>
      </c>
    </row>
    <row r="425" spans="1:7" x14ac:dyDescent="0.25">
      <c r="A425" s="22" t="s">
        <v>1090</v>
      </c>
      <c r="B425" s="22" t="s">
        <v>602</v>
      </c>
      <c r="C425" s="93" t="s">
        <v>32</v>
      </c>
      <c r="D425" s="36"/>
      <c r="E425" s="36"/>
      <c r="F425" s="53"/>
      <c r="G425" s="53"/>
    </row>
    <row r="426" spans="1:7" x14ac:dyDescent="0.25">
      <c r="A426" s="36"/>
      <c r="D426" s="36"/>
      <c r="E426" s="36"/>
      <c r="F426" s="53"/>
      <c r="G426" s="53"/>
    </row>
    <row r="427" spans="1:7" x14ac:dyDescent="0.25">
      <c r="B427" s="22" t="s">
        <v>603</v>
      </c>
      <c r="D427" s="36"/>
      <c r="E427" s="36"/>
      <c r="F427" s="53"/>
      <c r="G427" s="53"/>
    </row>
    <row r="428" spans="1:7" x14ac:dyDescent="0.25">
      <c r="A428" s="22" t="s">
        <v>1091</v>
      </c>
      <c r="B428" s="39" t="s">
        <v>525</v>
      </c>
      <c r="C428" s="93" t="s">
        <v>32</v>
      </c>
      <c r="D428" s="94" t="s">
        <v>32</v>
      </c>
      <c r="E428" s="36"/>
      <c r="F428" s="99" t="str">
        <f t="shared" ref="F428:F451" si="19">IF($C$452=0,"",IF(C428="[for completion]","",C428/$C$452))</f>
        <v/>
      </c>
      <c r="G428" s="99" t="str">
        <f t="shared" ref="G428:G451" si="20">IF($D$452=0,"",IF(D428="[for completion]","",D428/$D$452))</f>
        <v/>
      </c>
    </row>
    <row r="429" spans="1:7" x14ac:dyDescent="0.25">
      <c r="A429" s="22" t="s">
        <v>1092</v>
      </c>
      <c r="B429" s="39" t="s">
        <v>525</v>
      </c>
      <c r="C429" s="93" t="s">
        <v>32</v>
      </c>
      <c r="D429" s="94" t="s">
        <v>32</v>
      </c>
      <c r="E429" s="36"/>
      <c r="F429" s="99" t="str">
        <f t="shared" si="19"/>
        <v/>
      </c>
      <c r="G429" s="99" t="str">
        <f t="shared" si="20"/>
        <v/>
      </c>
    </row>
    <row r="430" spans="1:7" x14ac:dyDescent="0.25">
      <c r="A430" s="22" t="s">
        <v>1093</v>
      </c>
      <c r="B430" s="39" t="s">
        <v>525</v>
      </c>
      <c r="C430" s="93" t="s">
        <v>32</v>
      </c>
      <c r="D430" s="94" t="s">
        <v>32</v>
      </c>
      <c r="E430" s="36"/>
      <c r="F430" s="99" t="str">
        <f t="shared" si="19"/>
        <v/>
      </c>
      <c r="G430" s="99" t="str">
        <f t="shared" si="20"/>
        <v/>
      </c>
    </row>
    <row r="431" spans="1:7" x14ac:dyDescent="0.25">
      <c r="A431" s="22" t="s">
        <v>1094</v>
      </c>
      <c r="B431" s="39" t="s">
        <v>525</v>
      </c>
      <c r="C431" s="93" t="s">
        <v>32</v>
      </c>
      <c r="D431" s="94" t="s">
        <v>32</v>
      </c>
      <c r="E431" s="36"/>
      <c r="F431" s="99" t="str">
        <f t="shared" si="19"/>
        <v/>
      </c>
      <c r="G431" s="99" t="str">
        <f t="shared" si="20"/>
        <v/>
      </c>
    </row>
    <row r="432" spans="1:7" x14ac:dyDescent="0.25">
      <c r="A432" s="22" t="s">
        <v>1095</v>
      </c>
      <c r="B432" s="39" t="s">
        <v>525</v>
      </c>
      <c r="C432" s="93" t="s">
        <v>32</v>
      </c>
      <c r="D432" s="94" t="s">
        <v>32</v>
      </c>
      <c r="E432" s="36"/>
      <c r="F432" s="99" t="str">
        <f t="shared" si="19"/>
        <v/>
      </c>
      <c r="G432" s="99" t="str">
        <f t="shared" si="20"/>
        <v/>
      </c>
    </row>
    <row r="433" spans="1:7" x14ac:dyDescent="0.25">
      <c r="A433" s="22" t="s">
        <v>1096</v>
      </c>
      <c r="B433" s="39" t="s">
        <v>525</v>
      </c>
      <c r="C433" s="93" t="s">
        <v>32</v>
      </c>
      <c r="D433" s="94" t="s">
        <v>32</v>
      </c>
      <c r="E433" s="36"/>
      <c r="F433" s="99" t="str">
        <f t="shared" si="19"/>
        <v/>
      </c>
      <c r="G433" s="99" t="str">
        <f t="shared" si="20"/>
        <v/>
      </c>
    </row>
    <row r="434" spans="1:7" x14ac:dyDescent="0.25">
      <c r="A434" s="22" t="s">
        <v>1097</v>
      </c>
      <c r="B434" s="39" t="s">
        <v>525</v>
      </c>
      <c r="C434" s="93" t="s">
        <v>32</v>
      </c>
      <c r="D434" s="94" t="s">
        <v>32</v>
      </c>
      <c r="E434" s="36"/>
      <c r="F434" s="99" t="str">
        <f t="shared" si="19"/>
        <v/>
      </c>
      <c r="G434" s="99" t="str">
        <f t="shared" si="20"/>
        <v/>
      </c>
    </row>
    <row r="435" spans="1:7" x14ac:dyDescent="0.25">
      <c r="A435" s="22" t="s">
        <v>1098</v>
      </c>
      <c r="B435" s="39" t="s">
        <v>525</v>
      </c>
      <c r="C435" s="93" t="s">
        <v>32</v>
      </c>
      <c r="D435" s="94" t="s">
        <v>32</v>
      </c>
      <c r="E435" s="36"/>
      <c r="F435" s="99" t="str">
        <f t="shared" si="19"/>
        <v/>
      </c>
      <c r="G435" s="99" t="str">
        <f t="shared" si="20"/>
        <v/>
      </c>
    </row>
    <row r="436" spans="1:7" x14ac:dyDescent="0.25">
      <c r="A436" s="22" t="s">
        <v>1099</v>
      </c>
      <c r="B436" s="39" t="s">
        <v>525</v>
      </c>
      <c r="C436" s="93" t="s">
        <v>32</v>
      </c>
      <c r="D436" s="94" t="s">
        <v>32</v>
      </c>
      <c r="E436" s="36"/>
      <c r="F436" s="99" t="str">
        <f t="shared" si="19"/>
        <v/>
      </c>
      <c r="G436" s="99" t="str">
        <f t="shared" si="20"/>
        <v/>
      </c>
    </row>
    <row r="437" spans="1:7" x14ac:dyDescent="0.25">
      <c r="A437" s="22" t="s">
        <v>1204</v>
      </c>
      <c r="B437" s="39" t="s">
        <v>525</v>
      </c>
      <c r="C437" s="93" t="s">
        <v>32</v>
      </c>
      <c r="D437" s="94" t="s">
        <v>32</v>
      </c>
      <c r="E437" s="39"/>
      <c r="F437" s="99" t="str">
        <f t="shared" si="19"/>
        <v/>
      </c>
      <c r="G437" s="99" t="str">
        <f t="shared" si="20"/>
        <v/>
      </c>
    </row>
    <row r="438" spans="1:7" x14ac:dyDescent="0.25">
      <c r="A438" s="22" t="s">
        <v>1205</v>
      </c>
      <c r="B438" s="39" t="s">
        <v>525</v>
      </c>
      <c r="C438" s="93" t="s">
        <v>32</v>
      </c>
      <c r="D438" s="94" t="s">
        <v>32</v>
      </c>
      <c r="E438" s="39"/>
      <c r="F438" s="99" t="str">
        <f t="shared" si="19"/>
        <v/>
      </c>
      <c r="G438" s="99" t="str">
        <f t="shared" si="20"/>
        <v/>
      </c>
    </row>
    <row r="439" spans="1:7" x14ac:dyDescent="0.25">
      <c r="A439" s="22" t="s">
        <v>1206</v>
      </c>
      <c r="B439" s="39" t="s">
        <v>525</v>
      </c>
      <c r="C439" s="93" t="s">
        <v>32</v>
      </c>
      <c r="D439" s="94" t="s">
        <v>32</v>
      </c>
      <c r="E439" s="39"/>
      <c r="F439" s="99" t="str">
        <f t="shared" si="19"/>
        <v/>
      </c>
      <c r="G439" s="99" t="str">
        <f t="shared" si="20"/>
        <v/>
      </c>
    </row>
    <row r="440" spans="1:7" x14ac:dyDescent="0.25">
      <c r="A440" s="22" t="s">
        <v>1207</v>
      </c>
      <c r="B440" s="39" t="s">
        <v>525</v>
      </c>
      <c r="C440" s="93" t="s">
        <v>32</v>
      </c>
      <c r="D440" s="94" t="s">
        <v>32</v>
      </c>
      <c r="E440" s="39"/>
      <c r="F440" s="99" t="str">
        <f t="shared" si="19"/>
        <v/>
      </c>
      <c r="G440" s="99" t="str">
        <f t="shared" si="20"/>
        <v/>
      </c>
    </row>
    <row r="441" spans="1:7" x14ac:dyDescent="0.25">
      <c r="A441" s="22" t="s">
        <v>1208</v>
      </c>
      <c r="B441" s="39" t="s">
        <v>525</v>
      </c>
      <c r="C441" s="93" t="s">
        <v>32</v>
      </c>
      <c r="D441" s="94" t="s">
        <v>32</v>
      </c>
      <c r="E441" s="39"/>
      <c r="F441" s="99" t="str">
        <f t="shared" si="19"/>
        <v/>
      </c>
      <c r="G441" s="99" t="str">
        <f t="shared" si="20"/>
        <v/>
      </c>
    </row>
    <row r="442" spans="1:7" x14ac:dyDescent="0.25">
      <c r="A442" s="22" t="s">
        <v>1209</v>
      </c>
      <c r="B442" s="39" t="s">
        <v>525</v>
      </c>
      <c r="C442" s="93" t="s">
        <v>32</v>
      </c>
      <c r="D442" s="94" t="s">
        <v>32</v>
      </c>
      <c r="E442" s="39"/>
      <c r="F442" s="99" t="str">
        <f t="shared" si="19"/>
        <v/>
      </c>
      <c r="G442" s="99" t="str">
        <f t="shared" si="20"/>
        <v/>
      </c>
    </row>
    <row r="443" spans="1:7" x14ac:dyDescent="0.25">
      <c r="A443" s="22" t="s">
        <v>1210</v>
      </c>
      <c r="B443" s="39" t="s">
        <v>525</v>
      </c>
      <c r="C443" s="93" t="s">
        <v>32</v>
      </c>
      <c r="D443" s="94" t="s">
        <v>32</v>
      </c>
      <c r="F443" s="99" t="str">
        <f t="shared" si="19"/>
        <v/>
      </c>
      <c r="G443" s="99" t="str">
        <f t="shared" si="20"/>
        <v/>
      </c>
    </row>
    <row r="444" spans="1:7" x14ac:dyDescent="0.25">
      <c r="A444" s="22" t="s">
        <v>1211</v>
      </c>
      <c r="B444" s="39" t="s">
        <v>525</v>
      </c>
      <c r="C444" s="93" t="s">
        <v>32</v>
      </c>
      <c r="D444" s="94" t="s">
        <v>32</v>
      </c>
      <c r="E444" s="85"/>
      <c r="F444" s="99" t="str">
        <f t="shared" si="19"/>
        <v/>
      </c>
      <c r="G444" s="99" t="str">
        <f t="shared" si="20"/>
        <v/>
      </c>
    </row>
    <row r="445" spans="1:7" x14ac:dyDescent="0.25">
      <c r="A445" s="22" t="s">
        <v>1212</v>
      </c>
      <c r="B445" s="39" t="s">
        <v>525</v>
      </c>
      <c r="C445" s="93" t="s">
        <v>32</v>
      </c>
      <c r="D445" s="94" t="s">
        <v>32</v>
      </c>
      <c r="E445" s="85"/>
      <c r="F445" s="99" t="str">
        <f t="shared" si="19"/>
        <v/>
      </c>
      <c r="G445" s="99" t="str">
        <f t="shared" si="20"/>
        <v/>
      </c>
    </row>
    <row r="446" spans="1:7" x14ac:dyDescent="0.25">
      <c r="A446" s="22" t="s">
        <v>1213</v>
      </c>
      <c r="B446" s="39" t="s">
        <v>525</v>
      </c>
      <c r="C446" s="93" t="s">
        <v>32</v>
      </c>
      <c r="D446" s="94" t="s">
        <v>32</v>
      </c>
      <c r="E446" s="85"/>
      <c r="F446" s="99" t="str">
        <f t="shared" si="19"/>
        <v/>
      </c>
      <c r="G446" s="99" t="str">
        <f t="shared" si="20"/>
        <v/>
      </c>
    </row>
    <row r="447" spans="1:7" x14ac:dyDescent="0.25">
      <c r="A447" s="22" t="s">
        <v>1214</v>
      </c>
      <c r="B447" s="39" t="s">
        <v>525</v>
      </c>
      <c r="C447" s="93" t="s">
        <v>32</v>
      </c>
      <c r="D447" s="94" t="s">
        <v>32</v>
      </c>
      <c r="E447" s="85"/>
      <c r="F447" s="99" t="str">
        <f t="shared" si="19"/>
        <v/>
      </c>
      <c r="G447" s="99" t="str">
        <f t="shared" si="20"/>
        <v/>
      </c>
    </row>
    <row r="448" spans="1:7" x14ac:dyDescent="0.25">
      <c r="A448" s="22" t="s">
        <v>1215</v>
      </c>
      <c r="B448" s="39" t="s">
        <v>525</v>
      </c>
      <c r="C448" s="93" t="s">
        <v>32</v>
      </c>
      <c r="D448" s="94" t="s">
        <v>32</v>
      </c>
      <c r="E448" s="85"/>
      <c r="F448" s="99" t="str">
        <f t="shared" si="19"/>
        <v/>
      </c>
      <c r="G448" s="99" t="str">
        <f t="shared" si="20"/>
        <v/>
      </c>
    </row>
    <row r="449" spans="1:7" x14ac:dyDescent="0.25">
      <c r="A449" s="22" t="s">
        <v>1216</v>
      </c>
      <c r="B449" s="39" t="s">
        <v>525</v>
      </c>
      <c r="C449" s="93" t="s">
        <v>32</v>
      </c>
      <c r="D449" s="94" t="s">
        <v>32</v>
      </c>
      <c r="E449" s="85"/>
      <c r="F449" s="99" t="str">
        <f t="shared" si="19"/>
        <v/>
      </c>
      <c r="G449" s="99" t="str">
        <f t="shared" si="20"/>
        <v/>
      </c>
    </row>
    <row r="450" spans="1:7" x14ac:dyDescent="0.25">
      <c r="A450" s="22" t="s">
        <v>1217</v>
      </c>
      <c r="B450" s="39" t="s">
        <v>525</v>
      </c>
      <c r="C450" s="93" t="s">
        <v>32</v>
      </c>
      <c r="D450" s="94" t="s">
        <v>32</v>
      </c>
      <c r="E450" s="85"/>
      <c r="F450" s="99" t="str">
        <f t="shared" si="19"/>
        <v/>
      </c>
      <c r="G450" s="99" t="str">
        <f t="shared" si="20"/>
        <v/>
      </c>
    </row>
    <row r="451" spans="1:7" x14ac:dyDescent="0.25">
      <c r="A451" s="22" t="s">
        <v>1218</v>
      </c>
      <c r="B451" s="39" t="s">
        <v>525</v>
      </c>
      <c r="C451" s="93" t="s">
        <v>32</v>
      </c>
      <c r="D451" s="94" t="s">
        <v>32</v>
      </c>
      <c r="E451" s="85"/>
      <c r="F451" s="99" t="str">
        <f t="shared" si="19"/>
        <v/>
      </c>
      <c r="G451" s="99" t="str">
        <f t="shared" si="20"/>
        <v/>
      </c>
    </row>
    <row r="452" spans="1:7" x14ac:dyDescent="0.25">
      <c r="A452" s="22" t="s">
        <v>1219</v>
      </c>
      <c r="B452" s="39" t="s">
        <v>91</v>
      </c>
      <c r="C452" s="95">
        <f>SUM(C428:C451)</f>
        <v>0</v>
      </c>
      <c r="D452" s="46">
        <f>SUM(D428:D451)</f>
        <v>0</v>
      </c>
      <c r="E452" s="85"/>
      <c r="F452" s="108">
        <f>SUM(F428:F451)</f>
        <v>0</v>
      </c>
      <c r="G452" s="108">
        <f>SUM(G428:G451)</f>
        <v>0</v>
      </c>
    </row>
    <row r="453" spans="1:7" ht="15" customHeight="1" x14ac:dyDescent="0.25">
      <c r="A453" s="41"/>
      <c r="B453" s="41" t="s">
        <v>1220</v>
      </c>
      <c r="C453" s="41" t="s">
        <v>598</v>
      </c>
      <c r="D453" s="41" t="s">
        <v>599</v>
      </c>
      <c r="E453" s="41"/>
      <c r="F453" s="41" t="s">
        <v>433</v>
      </c>
      <c r="G453" s="41" t="s">
        <v>600</v>
      </c>
    </row>
    <row r="454" spans="1:7" x14ac:dyDescent="0.25">
      <c r="A454" s="22" t="s">
        <v>1100</v>
      </c>
      <c r="B454" s="22" t="s">
        <v>631</v>
      </c>
      <c r="C454" s="90" t="s">
        <v>32</v>
      </c>
      <c r="G454" s="22"/>
    </row>
    <row r="455" spans="1:7" x14ac:dyDescent="0.25">
      <c r="G455" s="22"/>
    </row>
    <row r="456" spans="1:7" x14ac:dyDescent="0.25">
      <c r="B456" s="39" t="s">
        <v>632</v>
      </c>
      <c r="G456" s="22"/>
    </row>
    <row r="457" spans="1:7" x14ac:dyDescent="0.25">
      <c r="A457" s="22" t="s">
        <v>1101</v>
      </c>
      <c r="B457" s="22" t="s">
        <v>634</v>
      </c>
      <c r="C457" s="93" t="s">
        <v>32</v>
      </c>
      <c r="D457" s="94" t="s">
        <v>32</v>
      </c>
      <c r="F457" s="99" t="str">
        <f>IF($C$465=0,"",IF(C457="[for completion]","",C457/$C$465))</f>
        <v/>
      </c>
      <c r="G457" s="99" t="str">
        <f>IF($D$465=0,"",IF(D457="[for completion]","",D457/$D$465))</f>
        <v/>
      </c>
    </row>
    <row r="458" spans="1:7" x14ac:dyDescent="0.25">
      <c r="A458" s="22" t="s">
        <v>1102</v>
      </c>
      <c r="B458" s="22" t="s">
        <v>636</v>
      </c>
      <c r="C458" s="93" t="s">
        <v>32</v>
      </c>
      <c r="D458" s="94" t="s">
        <v>32</v>
      </c>
      <c r="F458" s="99" t="str">
        <f t="shared" ref="F458:F471" si="21">IF($C$465=0,"",IF(C458="[for completion]","",C458/$C$465))</f>
        <v/>
      </c>
      <c r="G458" s="99" t="str">
        <f t="shared" ref="G458:G471" si="22">IF($D$465=0,"",IF(D458="[for completion]","",D458/$D$465))</f>
        <v/>
      </c>
    </row>
    <row r="459" spans="1:7" x14ac:dyDescent="0.25">
      <c r="A459" s="22" t="s">
        <v>1103</v>
      </c>
      <c r="B459" s="22" t="s">
        <v>638</v>
      </c>
      <c r="C459" s="93" t="s">
        <v>32</v>
      </c>
      <c r="D459" s="94" t="s">
        <v>32</v>
      </c>
      <c r="F459" s="99" t="str">
        <f t="shared" si="21"/>
        <v/>
      </c>
      <c r="G459" s="99" t="str">
        <f t="shared" si="22"/>
        <v/>
      </c>
    </row>
    <row r="460" spans="1:7" x14ac:dyDescent="0.25">
      <c r="A460" s="22" t="s">
        <v>1104</v>
      </c>
      <c r="B460" s="22" t="s">
        <v>640</v>
      </c>
      <c r="C460" s="93" t="s">
        <v>32</v>
      </c>
      <c r="D460" s="94" t="s">
        <v>32</v>
      </c>
      <c r="F460" s="99" t="str">
        <f t="shared" si="21"/>
        <v/>
      </c>
      <c r="G460" s="99" t="str">
        <f t="shared" si="22"/>
        <v/>
      </c>
    </row>
    <row r="461" spans="1:7" x14ac:dyDescent="0.25">
      <c r="A461" s="22" t="s">
        <v>1105</v>
      </c>
      <c r="B461" s="22" t="s">
        <v>642</v>
      </c>
      <c r="C461" s="93" t="s">
        <v>32</v>
      </c>
      <c r="D461" s="94" t="s">
        <v>32</v>
      </c>
      <c r="F461" s="99" t="str">
        <f t="shared" si="21"/>
        <v/>
      </c>
      <c r="G461" s="99" t="str">
        <f t="shared" si="22"/>
        <v/>
      </c>
    </row>
    <row r="462" spans="1:7" x14ac:dyDescent="0.25">
      <c r="A462" s="22" t="s">
        <v>1106</v>
      </c>
      <c r="B462" s="22" t="s">
        <v>644</v>
      </c>
      <c r="C462" s="93" t="s">
        <v>32</v>
      </c>
      <c r="D462" s="94" t="s">
        <v>32</v>
      </c>
      <c r="F462" s="99" t="str">
        <f t="shared" si="21"/>
        <v/>
      </c>
      <c r="G462" s="99" t="str">
        <f t="shared" si="22"/>
        <v/>
      </c>
    </row>
    <row r="463" spans="1:7" x14ac:dyDescent="0.25">
      <c r="A463" s="22" t="s">
        <v>1107</v>
      </c>
      <c r="B463" s="22" t="s">
        <v>646</v>
      </c>
      <c r="C463" s="93" t="s">
        <v>32</v>
      </c>
      <c r="D463" s="94" t="s">
        <v>32</v>
      </c>
      <c r="F463" s="99" t="str">
        <f t="shared" si="21"/>
        <v/>
      </c>
      <c r="G463" s="99" t="str">
        <f t="shared" si="22"/>
        <v/>
      </c>
    </row>
    <row r="464" spans="1:7" x14ac:dyDescent="0.25">
      <c r="A464" s="22" t="s">
        <v>1108</v>
      </c>
      <c r="B464" s="22" t="s">
        <v>648</v>
      </c>
      <c r="C464" s="93" t="s">
        <v>32</v>
      </c>
      <c r="D464" s="94" t="s">
        <v>32</v>
      </c>
      <c r="F464" s="99" t="str">
        <f t="shared" si="21"/>
        <v/>
      </c>
      <c r="G464" s="99" t="str">
        <f t="shared" si="22"/>
        <v/>
      </c>
    </row>
    <row r="465" spans="1:7" x14ac:dyDescent="0.25">
      <c r="A465" s="22" t="s">
        <v>1109</v>
      </c>
      <c r="B465" s="48" t="s">
        <v>91</v>
      </c>
      <c r="C465" s="93">
        <f>SUM(C457:C464)</f>
        <v>0</v>
      </c>
      <c r="D465" s="94">
        <f>SUM(D457:D464)</f>
        <v>0</v>
      </c>
      <c r="F465" s="90">
        <f>SUM(F457:F464)</f>
        <v>0</v>
      </c>
      <c r="G465" s="90">
        <f>SUM(G457:G464)</f>
        <v>0</v>
      </c>
    </row>
    <row r="466" spans="1:7" outlineLevel="1" x14ac:dyDescent="0.25">
      <c r="A466" s="22" t="s">
        <v>1110</v>
      </c>
      <c r="B466" s="50" t="s">
        <v>651</v>
      </c>
      <c r="C466" s="93"/>
      <c r="D466" s="94"/>
      <c r="F466" s="99" t="str">
        <f t="shared" si="21"/>
        <v/>
      </c>
      <c r="G466" s="99" t="str">
        <f t="shared" si="22"/>
        <v/>
      </c>
    </row>
    <row r="467" spans="1:7" outlineLevel="1" x14ac:dyDescent="0.25">
      <c r="A467" s="22" t="s">
        <v>1111</v>
      </c>
      <c r="B467" s="50" t="s">
        <v>653</v>
      </c>
      <c r="C467" s="93"/>
      <c r="D467" s="94"/>
      <c r="F467" s="99" t="str">
        <f t="shared" si="21"/>
        <v/>
      </c>
      <c r="G467" s="99" t="str">
        <f t="shared" si="22"/>
        <v/>
      </c>
    </row>
    <row r="468" spans="1:7" outlineLevel="1" x14ac:dyDescent="0.25">
      <c r="A468" s="22" t="s">
        <v>1112</v>
      </c>
      <c r="B468" s="50" t="s">
        <v>655</v>
      </c>
      <c r="C468" s="93"/>
      <c r="D468" s="94"/>
      <c r="F468" s="99" t="str">
        <f t="shared" si="21"/>
        <v/>
      </c>
      <c r="G468" s="99" t="str">
        <f t="shared" si="22"/>
        <v/>
      </c>
    </row>
    <row r="469" spans="1:7" outlineLevel="1" x14ac:dyDescent="0.25">
      <c r="A469" s="22" t="s">
        <v>1113</v>
      </c>
      <c r="B469" s="50" t="s">
        <v>657</v>
      </c>
      <c r="C469" s="93"/>
      <c r="D469" s="94"/>
      <c r="F469" s="99" t="str">
        <f t="shared" si="21"/>
        <v/>
      </c>
      <c r="G469" s="99" t="str">
        <f t="shared" si="22"/>
        <v/>
      </c>
    </row>
    <row r="470" spans="1:7" outlineLevel="1" x14ac:dyDescent="0.25">
      <c r="A470" s="22" t="s">
        <v>1114</v>
      </c>
      <c r="B470" s="50" t="s">
        <v>659</v>
      </c>
      <c r="C470" s="93"/>
      <c r="D470" s="94"/>
      <c r="F470" s="99" t="str">
        <f t="shared" si="21"/>
        <v/>
      </c>
      <c r="G470" s="99" t="str">
        <f t="shared" si="22"/>
        <v/>
      </c>
    </row>
    <row r="471" spans="1:7" outlineLevel="1" x14ac:dyDescent="0.25">
      <c r="A471" s="22" t="s">
        <v>1115</v>
      </c>
      <c r="B471" s="50" t="s">
        <v>661</v>
      </c>
      <c r="C471" s="93"/>
      <c r="D471" s="94"/>
      <c r="F471" s="99" t="str">
        <f t="shared" si="21"/>
        <v/>
      </c>
      <c r="G471" s="99" t="str">
        <f t="shared" si="22"/>
        <v/>
      </c>
    </row>
    <row r="472" spans="1:7" outlineLevel="1" x14ac:dyDescent="0.25">
      <c r="A472" s="22" t="s">
        <v>1116</v>
      </c>
      <c r="B472" s="50"/>
      <c r="F472" s="47"/>
      <c r="G472" s="47"/>
    </row>
    <row r="473" spans="1:7" outlineLevel="1" x14ac:dyDescent="0.25">
      <c r="A473" s="22" t="s">
        <v>1117</v>
      </c>
      <c r="B473" s="50"/>
      <c r="F473" s="47"/>
      <c r="G473" s="47"/>
    </row>
    <row r="474" spans="1:7" outlineLevel="1" x14ac:dyDescent="0.25">
      <c r="A474" s="22" t="s">
        <v>1118</v>
      </c>
      <c r="B474" s="50"/>
      <c r="F474" s="85"/>
      <c r="G474" s="85"/>
    </row>
    <row r="475" spans="1:7" ht="15" customHeight="1" x14ac:dyDescent="0.25">
      <c r="A475" s="41"/>
      <c r="B475" s="41" t="s">
        <v>1224</v>
      </c>
      <c r="C475" s="41" t="s">
        <v>598</v>
      </c>
      <c r="D475" s="41" t="s">
        <v>599</v>
      </c>
      <c r="E475" s="41"/>
      <c r="F475" s="41" t="s">
        <v>433</v>
      </c>
      <c r="G475" s="41" t="s">
        <v>600</v>
      </c>
    </row>
    <row r="476" spans="1:7" x14ac:dyDescent="0.25">
      <c r="A476" s="22" t="s">
        <v>1143</v>
      </c>
      <c r="B476" s="22" t="s">
        <v>631</v>
      </c>
      <c r="C476" s="90" t="s">
        <v>65</v>
      </c>
      <c r="G476" s="22"/>
    </row>
    <row r="477" spans="1:7" x14ac:dyDescent="0.25">
      <c r="G477" s="22"/>
    </row>
    <row r="478" spans="1:7" x14ac:dyDescent="0.25">
      <c r="B478" s="39" t="s">
        <v>632</v>
      </c>
      <c r="G478" s="22"/>
    </row>
    <row r="479" spans="1:7" x14ac:dyDescent="0.25">
      <c r="A479" s="22" t="s">
        <v>1144</v>
      </c>
      <c r="B479" s="22" t="s">
        <v>634</v>
      </c>
      <c r="C479" s="93" t="s">
        <v>65</v>
      </c>
      <c r="D479" s="94" t="s">
        <v>65</v>
      </c>
      <c r="F479" s="99" t="str">
        <f>IF($C$487=0,"",IF(C479="[Mark as ND1 if not relevant]","",C479/$C$487))</f>
        <v/>
      </c>
      <c r="G479" s="99" t="str">
        <f>IF($D$487=0,"",IF(D479="[Mark as ND1 if not relevant]","",D479/$D$487))</f>
        <v/>
      </c>
    </row>
    <row r="480" spans="1:7" x14ac:dyDescent="0.25">
      <c r="A480" s="22" t="s">
        <v>1145</v>
      </c>
      <c r="B480" s="22" t="s">
        <v>636</v>
      </c>
      <c r="C480" s="93" t="s">
        <v>65</v>
      </c>
      <c r="D480" s="94" t="s">
        <v>65</v>
      </c>
      <c r="F480" s="99" t="str">
        <f t="shared" ref="F480:F486" si="23">IF($C$487=0,"",IF(C480="[Mark as ND1 if not relevant]","",C480/$C$487))</f>
        <v/>
      </c>
      <c r="G480" s="99" t="str">
        <f t="shared" ref="G480:G486" si="24">IF($D$487=0,"",IF(D480="[Mark as ND1 if not relevant]","",D480/$D$487))</f>
        <v/>
      </c>
    </row>
    <row r="481" spans="1:7" x14ac:dyDescent="0.25">
      <c r="A481" s="22" t="s">
        <v>1146</v>
      </c>
      <c r="B481" s="22" t="s">
        <v>638</v>
      </c>
      <c r="C481" s="93" t="s">
        <v>65</v>
      </c>
      <c r="D481" s="94" t="s">
        <v>65</v>
      </c>
      <c r="F481" s="99" t="str">
        <f t="shared" si="23"/>
        <v/>
      </c>
      <c r="G481" s="99" t="str">
        <f t="shared" si="24"/>
        <v/>
      </c>
    </row>
    <row r="482" spans="1:7" x14ac:dyDescent="0.25">
      <c r="A482" s="22" t="s">
        <v>1147</v>
      </c>
      <c r="B482" s="22" t="s">
        <v>640</v>
      </c>
      <c r="C482" s="93" t="s">
        <v>65</v>
      </c>
      <c r="D482" s="94" t="s">
        <v>65</v>
      </c>
      <c r="F482" s="99" t="str">
        <f t="shared" si="23"/>
        <v/>
      </c>
      <c r="G482" s="99" t="str">
        <f t="shared" si="24"/>
        <v/>
      </c>
    </row>
    <row r="483" spans="1:7" x14ac:dyDescent="0.25">
      <c r="A483" s="22" t="s">
        <v>1148</v>
      </c>
      <c r="B483" s="22" t="s">
        <v>642</v>
      </c>
      <c r="C483" s="93" t="s">
        <v>65</v>
      </c>
      <c r="D483" s="94" t="s">
        <v>65</v>
      </c>
      <c r="F483" s="99" t="str">
        <f t="shared" si="23"/>
        <v/>
      </c>
      <c r="G483" s="99" t="str">
        <f t="shared" si="24"/>
        <v/>
      </c>
    </row>
    <row r="484" spans="1:7" x14ac:dyDescent="0.25">
      <c r="A484" s="22" t="s">
        <v>1149</v>
      </c>
      <c r="B484" s="22" t="s">
        <v>644</v>
      </c>
      <c r="C484" s="93" t="s">
        <v>65</v>
      </c>
      <c r="D484" s="94" t="s">
        <v>65</v>
      </c>
      <c r="F484" s="99" t="str">
        <f t="shared" si="23"/>
        <v/>
      </c>
      <c r="G484" s="99" t="str">
        <f t="shared" si="24"/>
        <v/>
      </c>
    </row>
    <row r="485" spans="1:7" x14ac:dyDescent="0.25">
      <c r="A485" s="22" t="s">
        <v>1150</v>
      </c>
      <c r="B485" s="22" t="s">
        <v>646</v>
      </c>
      <c r="C485" s="93" t="s">
        <v>65</v>
      </c>
      <c r="D485" s="94" t="s">
        <v>65</v>
      </c>
      <c r="F485" s="99" t="str">
        <f t="shared" si="23"/>
        <v/>
      </c>
      <c r="G485" s="99" t="str">
        <f t="shared" si="24"/>
        <v/>
      </c>
    </row>
    <row r="486" spans="1:7" x14ac:dyDescent="0.25">
      <c r="A486" s="22" t="s">
        <v>1151</v>
      </c>
      <c r="B486" s="22" t="s">
        <v>648</v>
      </c>
      <c r="C486" s="93" t="s">
        <v>65</v>
      </c>
      <c r="D486" s="94" t="s">
        <v>65</v>
      </c>
      <c r="F486" s="99" t="str">
        <f t="shared" si="23"/>
        <v/>
      </c>
      <c r="G486" s="99" t="str">
        <f t="shared" si="24"/>
        <v/>
      </c>
    </row>
    <row r="487" spans="1:7" x14ac:dyDescent="0.25">
      <c r="A487" s="22" t="s">
        <v>1152</v>
      </c>
      <c r="B487" s="48" t="s">
        <v>91</v>
      </c>
      <c r="C487" s="93">
        <f>SUM(C479:C486)</f>
        <v>0</v>
      </c>
      <c r="D487" s="94">
        <f>SUM(D479:D486)</f>
        <v>0</v>
      </c>
      <c r="F487" s="90">
        <f>SUM(F479:F486)</f>
        <v>0</v>
      </c>
      <c r="G487" s="90">
        <f>SUM(G479:G486)</f>
        <v>0</v>
      </c>
    </row>
    <row r="488" spans="1:7" outlineLevel="1" x14ac:dyDescent="0.25">
      <c r="A488" s="22" t="s">
        <v>1153</v>
      </c>
      <c r="B488" s="50" t="s">
        <v>651</v>
      </c>
      <c r="C488" s="93"/>
      <c r="D488" s="94"/>
      <c r="F488" s="99" t="str">
        <f t="shared" ref="F488:F493" si="25">IF($C$487=0,"",IF(C488="[for completion]","",C488/$C$487))</f>
        <v/>
      </c>
      <c r="G488" s="99" t="str">
        <f t="shared" ref="G488:G493" si="26">IF($D$487=0,"",IF(D488="[for completion]","",D488/$D$487))</f>
        <v/>
      </c>
    </row>
    <row r="489" spans="1:7" outlineLevel="1" x14ac:dyDescent="0.25">
      <c r="A489" s="22" t="s">
        <v>1154</v>
      </c>
      <c r="B489" s="50" t="s">
        <v>653</v>
      </c>
      <c r="C489" s="93"/>
      <c r="D489" s="94"/>
      <c r="F489" s="99" t="str">
        <f t="shared" si="25"/>
        <v/>
      </c>
      <c r="G489" s="99" t="str">
        <f t="shared" si="26"/>
        <v/>
      </c>
    </row>
    <row r="490" spans="1:7" outlineLevel="1" x14ac:dyDescent="0.25">
      <c r="A490" s="22" t="s">
        <v>1155</v>
      </c>
      <c r="B490" s="50" t="s">
        <v>655</v>
      </c>
      <c r="C490" s="93"/>
      <c r="D490" s="94"/>
      <c r="F490" s="99" t="str">
        <f t="shared" si="25"/>
        <v/>
      </c>
      <c r="G490" s="99" t="str">
        <f t="shared" si="26"/>
        <v/>
      </c>
    </row>
    <row r="491" spans="1:7" outlineLevel="1" x14ac:dyDescent="0.25">
      <c r="A491" s="22" t="s">
        <v>1156</v>
      </c>
      <c r="B491" s="50" t="s">
        <v>657</v>
      </c>
      <c r="C491" s="93"/>
      <c r="D491" s="94"/>
      <c r="F491" s="99" t="str">
        <f t="shared" si="25"/>
        <v/>
      </c>
      <c r="G491" s="99" t="str">
        <f t="shared" si="26"/>
        <v/>
      </c>
    </row>
    <row r="492" spans="1:7" outlineLevel="1" x14ac:dyDescent="0.25">
      <c r="A492" s="22" t="s">
        <v>1157</v>
      </c>
      <c r="B492" s="50" t="s">
        <v>659</v>
      </c>
      <c r="C492" s="93"/>
      <c r="D492" s="94"/>
      <c r="F492" s="99" t="str">
        <f t="shared" si="25"/>
        <v/>
      </c>
      <c r="G492" s="99" t="str">
        <f t="shared" si="26"/>
        <v/>
      </c>
    </row>
    <row r="493" spans="1:7" outlineLevel="1" x14ac:dyDescent="0.25">
      <c r="A493" s="22" t="s">
        <v>1158</v>
      </c>
      <c r="B493" s="50" t="s">
        <v>661</v>
      </c>
      <c r="C493" s="93"/>
      <c r="D493" s="94"/>
      <c r="F493" s="99" t="str">
        <f t="shared" si="25"/>
        <v/>
      </c>
      <c r="G493" s="99" t="str">
        <f t="shared" si="26"/>
        <v/>
      </c>
    </row>
    <row r="494" spans="1:7" outlineLevel="1" x14ac:dyDescent="0.25">
      <c r="A494" s="22" t="s">
        <v>1159</v>
      </c>
      <c r="B494" s="50"/>
      <c r="F494" s="99"/>
      <c r="G494" s="99"/>
    </row>
    <row r="495" spans="1:7" outlineLevel="1" x14ac:dyDescent="0.25">
      <c r="A495" s="22" t="s">
        <v>1160</v>
      </c>
      <c r="B495" s="50"/>
      <c r="F495" s="99"/>
      <c r="G495" s="99"/>
    </row>
    <row r="496" spans="1:7" outlineLevel="1" x14ac:dyDescent="0.25">
      <c r="A496" s="22" t="s">
        <v>1161</v>
      </c>
      <c r="B496" s="50"/>
      <c r="F496" s="99"/>
      <c r="G496" s="90"/>
    </row>
    <row r="497" spans="1:7" ht="15" customHeight="1" x14ac:dyDescent="0.25">
      <c r="A497" s="41"/>
      <c r="B497" s="41" t="s">
        <v>1225</v>
      </c>
      <c r="C497" s="41" t="s">
        <v>717</v>
      </c>
      <c r="D497" s="41"/>
      <c r="E497" s="41"/>
      <c r="F497" s="41"/>
      <c r="G497" s="44"/>
    </row>
    <row r="498" spans="1:7" x14ac:dyDescent="0.25">
      <c r="A498" s="22" t="s">
        <v>1226</v>
      </c>
      <c r="B498" s="39" t="s">
        <v>718</v>
      </c>
      <c r="C498" s="90" t="s">
        <v>32</v>
      </c>
      <c r="G498" s="22"/>
    </row>
    <row r="499" spans="1:7" x14ac:dyDescent="0.25">
      <c r="A499" s="22" t="s">
        <v>1227</v>
      </c>
      <c r="B499" s="39" t="s">
        <v>719</v>
      </c>
      <c r="C499" s="90" t="s">
        <v>32</v>
      </c>
      <c r="G499" s="22"/>
    </row>
    <row r="500" spans="1:7" x14ac:dyDescent="0.25">
      <c r="A500" s="22" t="s">
        <v>1228</v>
      </c>
      <c r="B500" s="39" t="s">
        <v>720</v>
      </c>
      <c r="C500" s="90" t="s">
        <v>32</v>
      </c>
      <c r="G500" s="22"/>
    </row>
    <row r="501" spans="1:7" x14ac:dyDescent="0.25">
      <c r="A501" s="22" t="s">
        <v>1229</v>
      </c>
      <c r="B501" s="39" t="s">
        <v>721</v>
      </c>
      <c r="C501" s="90" t="s">
        <v>32</v>
      </c>
      <c r="G501" s="22"/>
    </row>
    <row r="502" spans="1:7" x14ac:dyDescent="0.25">
      <c r="A502" s="22" t="s">
        <v>1230</v>
      </c>
      <c r="B502" s="39" t="s">
        <v>722</v>
      </c>
      <c r="C502" s="90" t="s">
        <v>32</v>
      </c>
      <c r="G502" s="22"/>
    </row>
    <row r="503" spans="1:7" x14ac:dyDescent="0.25">
      <c r="A503" s="22" t="s">
        <v>1231</v>
      </c>
      <c r="B503" s="39" t="s">
        <v>723</v>
      </c>
      <c r="C503" s="90" t="s">
        <v>32</v>
      </c>
      <c r="G503" s="22"/>
    </row>
    <row r="504" spans="1:7" x14ac:dyDescent="0.25">
      <c r="A504" s="22" t="s">
        <v>1232</v>
      </c>
      <c r="B504" s="39" t="s">
        <v>724</v>
      </c>
      <c r="C504" s="90" t="s">
        <v>32</v>
      </c>
      <c r="G504" s="22"/>
    </row>
    <row r="505" spans="1:7" x14ac:dyDescent="0.25">
      <c r="A505" s="22" t="s">
        <v>1233</v>
      </c>
      <c r="B505" s="39" t="s">
        <v>1164</v>
      </c>
      <c r="C505" s="90" t="s">
        <v>32</v>
      </c>
      <c r="G505" s="22"/>
    </row>
    <row r="506" spans="1:7" x14ac:dyDescent="0.25">
      <c r="A506" s="22" t="s">
        <v>1234</v>
      </c>
      <c r="B506" s="39" t="s">
        <v>1165</v>
      </c>
      <c r="C506" s="90" t="s">
        <v>32</v>
      </c>
      <c r="G506" s="22"/>
    </row>
    <row r="507" spans="1:7" x14ac:dyDescent="0.25">
      <c r="A507" s="22" t="s">
        <v>1235</v>
      </c>
      <c r="B507" s="39" t="s">
        <v>1166</v>
      </c>
      <c r="C507" s="90" t="s">
        <v>32</v>
      </c>
      <c r="G507" s="22"/>
    </row>
    <row r="508" spans="1:7" x14ac:dyDescent="0.25">
      <c r="A508" s="22" t="s">
        <v>1236</v>
      </c>
      <c r="B508" s="39" t="s">
        <v>725</v>
      </c>
      <c r="C508" s="90" t="s">
        <v>32</v>
      </c>
      <c r="G508" s="22"/>
    </row>
    <row r="509" spans="1:7" x14ac:dyDescent="0.25">
      <c r="A509" s="22" t="s">
        <v>1237</v>
      </c>
      <c r="B509" s="39" t="s">
        <v>1514</v>
      </c>
      <c r="C509" s="90" t="s">
        <v>32</v>
      </c>
      <c r="G509" s="22"/>
    </row>
    <row r="510" spans="1:7" x14ac:dyDescent="0.25">
      <c r="A510" s="22" t="s">
        <v>1238</v>
      </c>
      <c r="B510" s="39" t="s">
        <v>89</v>
      </c>
      <c r="C510" s="90" t="s">
        <v>32</v>
      </c>
      <c r="G510" s="22"/>
    </row>
    <row r="511" spans="1:7" outlineLevel="1" x14ac:dyDescent="0.25">
      <c r="A511" s="22" t="s">
        <v>1239</v>
      </c>
      <c r="B511" s="50" t="s">
        <v>1167</v>
      </c>
      <c r="C511" s="90"/>
      <c r="G511" s="22"/>
    </row>
    <row r="512" spans="1:7" outlineLevel="1" x14ac:dyDescent="0.25">
      <c r="A512" s="22" t="s">
        <v>1240</v>
      </c>
      <c r="B512" s="50" t="s">
        <v>93</v>
      </c>
      <c r="C512" s="90"/>
      <c r="G512" s="22"/>
    </row>
    <row r="513" spans="1:7" outlineLevel="1" x14ac:dyDescent="0.25">
      <c r="A513" s="22" t="s">
        <v>1241</v>
      </c>
      <c r="B513" s="50" t="s">
        <v>93</v>
      </c>
      <c r="C513" s="90"/>
      <c r="G513" s="22"/>
    </row>
    <row r="514" spans="1:7" outlineLevel="1" x14ac:dyDescent="0.25">
      <c r="A514" s="22" t="s">
        <v>1242</v>
      </c>
      <c r="B514" s="50" t="s">
        <v>93</v>
      </c>
      <c r="C514" s="90"/>
      <c r="G514" s="22"/>
    </row>
    <row r="515" spans="1:7" outlineLevel="1" x14ac:dyDescent="0.25">
      <c r="A515" s="22" t="s">
        <v>1243</v>
      </c>
      <c r="B515" s="50" t="s">
        <v>93</v>
      </c>
      <c r="C515" s="90"/>
      <c r="G515" s="22"/>
    </row>
    <row r="516" spans="1:7" outlineLevel="1" x14ac:dyDescent="0.25">
      <c r="A516" s="22" t="s">
        <v>1244</v>
      </c>
      <c r="B516" s="50" t="s">
        <v>93</v>
      </c>
      <c r="C516" s="90"/>
      <c r="G516" s="22"/>
    </row>
    <row r="517" spans="1:7" outlineLevel="1" x14ac:dyDescent="0.25">
      <c r="A517" s="22" t="s">
        <v>1245</v>
      </c>
      <c r="B517" s="50" t="s">
        <v>93</v>
      </c>
      <c r="C517" s="90"/>
      <c r="G517" s="22"/>
    </row>
    <row r="518" spans="1:7" outlineLevel="1" x14ac:dyDescent="0.25">
      <c r="A518" s="22" t="s">
        <v>1246</v>
      </c>
      <c r="B518" s="50" t="s">
        <v>93</v>
      </c>
      <c r="C518" s="90"/>
      <c r="G518" s="22"/>
    </row>
    <row r="519" spans="1:7" outlineLevel="1" x14ac:dyDescent="0.25">
      <c r="A519" s="22" t="s">
        <v>1247</v>
      </c>
      <c r="B519" s="50" t="s">
        <v>93</v>
      </c>
      <c r="C519" s="90"/>
      <c r="G519" s="22"/>
    </row>
    <row r="520" spans="1:7" outlineLevel="1" x14ac:dyDescent="0.25">
      <c r="A520" s="22" t="s">
        <v>1248</v>
      </c>
      <c r="B520" s="50" t="s">
        <v>93</v>
      </c>
      <c r="C520" s="90"/>
      <c r="G520" s="22"/>
    </row>
    <row r="521" spans="1:7" outlineLevel="1" x14ac:dyDescent="0.25">
      <c r="A521" s="22" t="s">
        <v>1249</v>
      </c>
      <c r="B521" s="50" t="s">
        <v>93</v>
      </c>
      <c r="C521" s="90"/>
      <c r="G521" s="22"/>
    </row>
    <row r="522" spans="1:7" outlineLevel="1" x14ac:dyDescent="0.25">
      <c r="A522" s="22" t="s">
        <v>1250</v>
      </c>
      <c r="B522" s="50" t="s">
        <v>93</v>
      </c>
      <c r="C522" s="90"/>
    </row>
    <row r="523" spans="1:7" outlineLevel="1" x14ac:dyDescent="0.25">
      <c r="A523" s="22" t="s">
        <v>1251</v>
      </c>
      <c r="B523" s="50" t="s">
        <v>93</v>
      </c>
      <c r="C523" s="90"/>
    </row>
    <row r="524" spans="1:7" outlineLevel="1" x14ac:dyDescent="0.25">
      <c r="A524" s="22" t="s">
        <v>1252</v>
      </c>
      <c r="B524" s="50" t="s">
        <v>93</v>
      </c>
      <c r="C524" s="90"/>
    </row>
    <row r="525" spans="1:7" customFormat="1" x14ac:dyDescent="0.25">
      <c r="A525" s="98"/>
      <c r="B525" s="98" t="s">
        <v>1253</v>
      </c>
      <c r="C525" s="41" t="s">
        <v>60</v>
      </c>
      <c r="D525" s="41" t="s">
        <v>1047</v>
      </c>
      <c r="E525" s="41"/>
      <c r="F525" s="41" t="s">
        <v>433</v>
      </c>
      <c r="G525" s="41" t="s">
        <v>1049</v>
      </c>
    </row>
    <row r="526" spans="1:7" customFormat="1" x14ac:dyDescent="0.25">
      <c r="A526" s="22" t="s">
        <v>1319</v>
      </c>
      <c r="B526" s="39" t="s">
        <v>525</v>
      </c>
      <c r="C526" s="93" t="s">
        <v>32</v>
      </c>
      <c r="D526" s="94" t="s">
        <v>32</v>
      </c>
      <c r="E526" s="28"/>
      <c r="F526" s="99" t="str">
        <f>IF($C$544=0,"",IF(C526="[for completion]","",IF(C526="","",C526/$C$544)))</f>
        <v/>
      </c>
      <c r="G526" s="99" t="str">
        <f>IF($D$544=0,"",IF(D526="[for completion]","",IF(D526="","",D526/$D$544)))</f>
        <v/>
      </c>
    </row>
    <row r="527" spans="1:7" customFormat="1" x14ac:dyDescent="0.25">
      <c r="A527" s="22" t="s">
        <v>1320</v>
      </c>
      <c r="B527" s="39" t="s">
        <v>525</v>
      </c>
      <c r="C527" s="93" t="s">
        <v>32</v>
      </c>
      <c r="D527" s="94" t="s">
        <v>32</v>
      </c>
      <c r="E527" s="28"/>
      <c r="F527" s="99" t="str">
        <f t="shared" ref="F527:F543" si="27">IF($C$544=0,"",IF(C527="[for completion]","",IF(C527="","",C527/$C$544)))</f>
        <v/>
      </c>
      <c r="G527" s="99" t="str">
        <f t="shared" ref="G527:G543" si="28">IF($D$544=0,"",IF(D527="[for completion]","",IF(D527="","",D527/$D$544)))</f>
        <v/>
      </c>
    </row>
    <row r="528" spans="1:7" customFormat="1" x14ac:dyDescent="0.25">
      <c r="A528" s="22" t="s">
        <v>1321</v>
      </c>
      <c r="B528" s="39" t="s">
        <v>525</v>
      </c>
      <c r="C528" s="93" t="s">
        <v>32</v>
      </c>
      <c r="D528" s="94" t="s">
        <v>32</v>
      </c>
      <c r="E528" s="28"/>
      <c r="F528" s="99" t="str">
        <f t="shared" si="27"/>
        <v/>
      </c>
      <c r="G528" s="99" t="str">
        <f t="shared" si="28"/>
        <v/>
      </c>
    </row>
    <row r="529" spans="1:7" customFormat="1" x14ac:dyDescent="0.25">
      <c r="A529" s="22" t="s">
        <v>1322</v>
      </c>
      <c r="B529" s="39" t="s">
        <v>525</v>
      </c>
      <c r="C529" s="93" t="s">
        <v>32</v>
      </c>
      <c r="D529" s="94" t="s">
        <v>32</v>
      </c>
      <c r="E529" s="28"/>
      <c r="F529" s="99" t="str">
        <f t="shared" si="27"/>
        <v/>
      </c>
      <c r="G529" s="99" t="str">
        <f t="shared" si="28"/>
        <v/>
      </c>
    </row>
    <row r="530" spans="1:7" customFormat="1" x14ac:dyDescent="0.25">
      <c r="A530" s="22" t="s">
        <v>1323</v>
      </c>
      <c r="B530" s="39" t="s">
        <v>525</v>
      </c>
      <c r="C530" s="93" t="s">
        <v>32</v>
      </c>
      <c r="D530" s="94" t="s">
        <v>32</v>
      </c>
      <c r="E530" s="28"/>
      <c r="F530" s="99" t="str">
        <f t="shared" si="27"/>
        <v/>
      </c>
      <c r="G530" s="99" t="str">
        <f t="shared" si="28"/>
        <v/>
      </c>
    </row>
    <row r="531" spans="1:7" customFormat="1" x14ac:dyDescent="0.25">
      <c r="A531" s="22" t="s">
        <v>1324</v>
      </c>
      <c r="B531" s="39" t="s">
        <v>525</v>
      </c>
      <c r="C531" s="93" t="s">
        <v>32</v>
      </c>
      <c r="D531" s="94" t="s">
        <v>32</v>
      </c>
      <c r="E531" s="28"/>
      <c r="F531" s="99" t="str">
        <f t="shared" si="27"/>
        <v/>
      </c>
      <c r="G531" s="99" t="str">
        <f t="shared" si="28"/>
        <v/>
      </c>
    </row>
    <row r="532" spans="1:7" customFormat="1" x14ac:dyDescent="0.25">
      <c r="A532" s="22" t="s">
        <v>1325</v>
      </c>
      <c r="B532" s="39" t="s">
        <v>525</v>
      </c>
      <c r="C532" s="93" t="s">
        <v>32</v>
      </c>
      <c r="D532" s="94" t="s">
        <v>32</v>
      </c>
      <c r="E532" s="28"/>
      <c r="F532" s="99" t="str">
        <f t="shared" si="27"/>
        <v/>
      </c>
      <c r="G532" s="99" t="str">
        <f t="shared" si="28"/>
        <v/>
      </c>
    </row>
    <row r="533" spans="1:7" customFormat="1" x14ac:dyDescent="0.25">
      <c r="A533" s="22" t="s">
        <v>1326</v>
      </c>
      <c r="B533" s="39" t="s">
        <v>525</v>
      </c>
      <c r="C533" s="93" t="s">
        <v>32</v>
      </c>
      <c r="D533" s="94" t="s">
        <v>32</v>
      </c>
      <c r="E533" s="28"/>
      <c r="F533" s="99" t="str">
        <f t="shared" si="27"/>
        <v/>
      </c>
      <c r="G533" s="99" t="str">
        <f t="shared" si="28"/>
        <v/>
      </c>
    </row>
    <row r="534" spans="1:7" customFormat="1" x14ac:dyDescent="0.25">
      <c r="A534" s="22" t="s">
        <v>1327</v>
      </c>
      <c r="B534" s="39" t="s">
        <v>525</v>
      </c>
      <c r="C534" s="93" t="s">
        <v>32</v>
      </c>
      <c r="D534" s="94" t="s">
        <v>32</v>
      </c>
      <c r="E534" s="28"/>
      <c r="F534" s="99" t="str">
        <f t="shared" si="27"/>
        <v/>
      </c>
      <c r="G534" s="99" t="str">
        <f t="shared" si="28"/>
        <v/>
      </c>
    </row>
    <row r="535" spans="1:7" customFormat="1" x14ac:dyDescent="0.25">
      <c r="A535" s="22" t="s">
        <v>1328</v>
      </c>
      <c r="B535" s="39" t="s">
        <v>525</v>
      </c>
      <c r="C535" s="93" t="s">
        <v>32</v>
      </c>
      <c r="D535" s="94" t="s">
        <v>32</v>
      </c>
      <c r="E535" s="28"/>
      <c r="F535" s="99" t="str">
        <f t="shared" si="27"/>
        <v/>
      </c>
      <c r="G535" s="99" t="str">
        <f t="shared" si="28"/>
        <v/>
      </c>
    </row>
    <row r="536" spans="1:7" customFormat="1" x14ac:dyDescent="0.25">
      <c r="A536" s="22" t="s">
        <v>1329</v>
      </c>
      <c r="B536" s="39" t="s">
        <v>525</v>
      </c>
      <c r="C536" s="93" t="s">
        <v>32</v>
      </c>
      <c r="D536" s="94" t="s">
        <v>32</v>
      </c>
      <c r="E536" s="28"/>
      <c r="F536" s="99" t="str">
        <f t="shared" si="27"/>
        <v/>
      </c>
      <c r="G536" s="99" t="str">
        <f t="shared" si="28"/>
        <v/>
      </c>
    </row>
    <row r="537" spans="1:7" customFormat="1" x14ac:dyDescent="0.25">
      <c r="A537" s="22" t="s">
        <v>1330</v>
      </c>
      <c r="B537" s="39" t="s">
        <v>525</v>
      </c>
      <c r="C537" s="93" t="s">
        <v>32</v>
      </c>
      <c r="D537" s="94" t="s">
        <v>32</v>
      </c>
      <c r="E537" s="28"/>
      <c r="F537" s="99" t="str">
        <f t="shared" si="27"/>
        <v/>
      </c>
      <c r="G537" s="99" t="str">
        <f t="shared" si="28"/>
        <v/>
      </c>
    </row>
    <row r="538" spans="1:7" customFormat="1" x14ac:dyDescent="0.25">
      <c r="A538" s="22" t="s">
        <v>1331</v>
      </c>
      <c r="B538" s="39" t="s">
        <v>525</v>
      </c>
      <c r="C538" s="93" t="s">
        <v>32</v>
      </c>
      <c r="D538" s="94" t="s">
        <v>32</v>
      </c>
      <c r="E538" s="28"/>
      <c r="F538" s="99" t="str">
        <f t="shared" si="27"/>
        <v/>
      </c>
      <c r="G538" s="99" t="str">
        <f t="shared" si="28"/>
        <v/>
      </c>
    </row>
    <row r="539" spans="1:7" customFormat="1" x14ac:dyDescent="0.25">
      <c r="A539" s="22" t="s">
        <v>1332</v>
      </c>
      <c r="B539" s="39" t="s">
        <v>525</v>
      </c>
      <c r="C539" s="93" t="s">
        <v>32</v>
      </c>
      <c r="D539" s="94" t="s">
        <v>32</v>
      </c>
      <c r="E539" s="28"/>
      <c r="F539" s="99" t="str">
        <f t="shared" si="27"/>
        <v/>
      </c>
      <c r="G539" s="99" t="str">
        <f t="shared" si="28"/>
        <v/>
      </c>
    </row>
    <row r="540" spans="1:7" customFormat="1" x14ac:dyDescent="0.25">
      <c r="A540" s="22" t="s">
        <v>1333</v>
      </c>
      <c r="B540" s="39" t="s">
        <v>525</v>
      </c>
      <c r="C540" s="93" t="s">
        <v>32</v>
      </c>
      <c r="D540" s="94" t="s">
        <v>32</v>
      </c>
      <c r="E540" s="28"/>
      <c r="F540" s="99" t="str">
        <f t="shared" si="27"/>
        <v/>
      </c>
      <c r="G540" s="99" t="str">
        <f t="shared" si="28"/>
        <v/>
      </c>
    </row>
    <row r="541" spans="1:7" customFormat="1" x14ac:dyDescent="0.25">
      <c r="A541" s="22" t="s">
        <v>1334</v>
      </c>
      <c r="B541" s="39" t="s">
        <v>525</v>
      </c>
      <c r="C541" s="93" t="s">
        <v>32</v>
      </c>
      <c r="D541" s="94" t="s">
        <v>32</v>
      </c>
      <c r="E541" s="28"/>
      <c r="F541" s="99" t="str">
        <f t="shared" si="27"/>
        <v/>
      </c>
      <c r="G541" s="99" t="str">
        <f t="shared" si="28"/>
        <v/>
      </c>
    </row>
    <row r="542" spans="1:7" customFormat="1" x14ac:dyDescent="0.25">
      <c r="A542" s="22" t="s">
        <v>1335</v>
      </c>
      <c r="B542" s="39" t="s">
        <v>525</v>
      </c>
      <c r="C542" s="93" t="s">
        <v>32</v>
      </c>
      <c r="D542" s="94" t="s">
        <v>32</v>
      </c>
      <c r="E542" s="28"/>
      <c r="F542" s="99" t="str">
        <f t="shared" si="27"/>
        <v/>
      </c>
      <c r="G542" s="99" t="str">
        <f t="shared" si="28"/>
        <v/>
      </c>
    </row>
    <row r="543" spans="1:7" customFormat="1" x14ac:dyDescent="0.25">
      <c r="A543" s="22" t="s">
        <v>1336</v>
      </c>
      <c r="B543" s="39" t="s">
        <v>1089</v>
      </c>
      <c r="C543" s="93" t="s">
        <v>32</v>
      </c>
      <c r="D543" s="94" t="s">
        <v>32</v>
      </c>
      <c r="E543" s="28"/>
      <c r="F543" s="99" t="str">
        <f t="shared" si="27"/>
        <v/>
      </c>
      <c r="G543" s="99" t="str">
        <f t="shared" si="28"/>
        <v/>
      </c>
    </row>
    <row r="544" spans="1:7" customFormat="1" x14ac:dyDescent="0.25">
      <c r="A544" s="22" t="s">
        <v>1337</v>
      </c>
      <c r="B544" s="39" t="s">
        <v>91</v>
      </c>
      <c r="C544" s="93">
        <f>SUM(C526:C543)</f>
        <v>0</v>
      </c>
      <c r="D544" s="94">
        <f>SUM(D526:D543)</f>
        <v>0</v>
      </c>
      <c r="E544" s="28"/>
      <c r="F544" s="90">
        <f>SUM(F526:F543)</f>
        <v>0</v>
      </c>
      <c r="G544" s="90">
        <f>SUM(G526:G543)</f>
        <v>0</v>
      </c>
    </row>
    <row r="545" spans="1:7" customFormat="1" x14ac:dyDescent="0.25">
      <c r="A545" s="22" t="s">
        <v>1338</v>
      </c>
      <c r="B545" s="39"/>
      <c r="C545" s="22"/>
      <c r="D545" s="22"/>
      <c r="E545" s="28"/>
      <c r="F545" s="28"/>
      <c r="G545" s="28"/>
    </row>
    <row r="546" spans="1:7" customFormat="1" x14ac:dyDescent="0.25">
      <c r="A546" s="22" t="s">
        <v>1339</v>
      </c>
      <c r="B546" s="39"/>
      <c r="C546" s="22"/>
      <c r="D546" s="22"/>
      <c r="E546" s="28"/>
      <c r="F546" s="28"/>
      <c r="G546" s="28"/>
    </row>
    <row r="547" spans="1:7" customFormat="1" x14ac:dyDescent="0.25">
      <c r="A547" s="22" t="s">
        <v>1340</v>
      </c>
      <c r="B547" s="39"/>
      <c r="C547" s="22"/>
      <c r="D547" s="22"/>
      <c r="E547" s="28"/>
      <c r="F547" s="28"/>
      <c r="G547" s="28"/>
    </row>
    <row r="548" spans="1:7" customFormat="1" x14ac:dyDescent="0.25">
      <c r="A548" s="98"/>
      <c r="B548" s="98" t="s">
        <v>1254</v>
      </c>
      <c r="C548" s="41" t="s">
        <v>60</v>
      </c>
      <c r="D548" s="41" t="s">
        <v>1047</v>
      </c>
      <c r="E548" s="41"/>
      <c r="F548" s="41" t="s">
        <v>433</v>
      </c>
      <c r="G548" s="41" t="s">
        <v>1049</v>
      </c>
    </row>
    <row r="549" spans="1:7" customFormat="1" x14ac:dyDescent="0.25">
      <c r="A549" s="22" t="s">
        <v>1341</v>
      </c>
      <c r="B549" s="39" t="s">
        <v>525</v>
      </c>
      <c r="C549" s="93" t="s">
        <v>32</v>
      </c>
      <c r="D549" s="94" t="s">
        <v>32</v>
      </c>
      <c r="E549" s="28"/>
      <c r="F549" s="99" t="str">
        <f>IF($C$567=0,"",IF(C549="[for completion]","",IF(C549="","",C549/$C$567)))</f>
        <v/>
      </c>
      <c r="G549" s="99" t="str">
        <f>IF($D$567=0,"",IF(D549="[for completion]","",IF(D549="","",D549/$D$567)))</f>
        <v/>
      </c>
    </row>
    <row r="550" spans="1:7" customFormat="1" x14ac:dyDescent="0.25">
      <c r="A550" s="22" t="s">
        <v>1342</v>
      </c>
      <c r="B550" s="39" t="s">
        <v>525</v>
      </c>
      <c r="C550" s="93" t="s">
        <v>32</v>
      </c>
      <c r="D550" s="94" t="s">
        <v>32</v>
      </c>
      <c r="E550" s="28"/>
      <c r="F550" s="99" t="str">
        <f t="shared" ref="F550:F566" si="29">IF($C$567=0,"",IF(C550="[for completion]","",IF(C550="","",C550/$C$567)))</f>
        <v/>
      </c>
      <c r="G550" s="99" t="str">
        <f t="shared" ref="G550:G566" si="30">IF($D$567=0,"",IF(D550="[for completion]","",IF(D550="","",D550/$D$567)))</f>
        <v/>
      </c>
    </row>
    <row r="551" spans="1:7" customFormat="1" x14ac:dyDescent="0.25">
      <c r="A551" s="22" t="s">
        <v>1343</v>
      </c>
      <c r="B551" s="39" t="s">
        <v>525</v>
      </c>
      <c r="C551" s="93" t="s">
        <v>32</v>
      </c>
      <c r="D551" s="94" t="s">
        <v>32</v>
      </c>
      <c r="E551" s="28"/>
      <c r="F551" s="99" t="str">
        <f t="shared" si="29"/>
        <v/>
      </c>
      <c r="G551" s="99" t="str">
        <f t="shared" si="30"/>
        <v/>
      </c>
    </row>
    <row r="552" spans="1:7" customFormat="1" x14ac:dyDescent="0.25">
      <c r="A552" s="22" t="s">
        <v>1344</v>
      </c>
      <c r="B552" s="39" t="s">
        <v>525</v>
      </c>
      <c r="C552" s="93" t="s">
        <v>32</v>
      </c>
      <c r="D552" s="94" t="s">
        <v>32</v>
      </c>
      <c r="E552" s="28"/>
      <c r="F552" s="99" t="str">
        <f t="shared" si="29"/>
        <v/>
      </c>
      <c r="G552" s="99" t="str">
        <f t="shared" si="30"/>
        <v/>
      </c>
    </row>
    <row r="553" spans="1:7" customFormat="1" x14ac:dyDescent="0.25">
      <c r="A553" s="22" t="s">
        <v>1345</v>
      </c>
      <c r="B553" s="39" t="s">
        <v>525</v>
      </c>
      <c r="C553" s="93" t="s">
        <v>32</v>
      </c>
      <c r="D553" s="94" t="s">
        <v>32</v>
      </c>
      <c r="E553" s="28"/>
      <c r="F553" s="99" t="str">
        <f t="shared" si="29"/>
        <v/>
      </c>
      <c r="G553" s="99" t="str">
        <f t="shared" si="30"/>
        <v/>
      </c>
    </row>
    <row r="554" spans="1:7" customFormat="1" x14ac:dyDescent="0.25">
      <c r="A554" s="22" t="s">
        <v>1346</v>
      </c>
      <c r="B554" s="39" t="s">
        <v>525</v>
      </c>
      <c r="C554" s="93" t="s">
        <v>32</v>
      </c>
      <c r="D554" s="94" t="s">
        <v>32</v>
      </c>
      <c r="E554" s="28"/>
      <c r="F554" s="99" t="str">
        <f t="shared" si="29"/>
        <v/>
      </c>
      <c r="G554" s="99" t="str">
        <f t="shared" si="30"/>
        <v/>
      </c>
    </row>
    <row r="555" spans="1:7" customFormat="1" x14ac:dyDescent="0.25">
      <c r="A555" s="22" t="s">
        <v>1347</v>
      </c>
      <c r="B555" s="39" t="s">
        <v>525</v>
      </c>
      <c r="C555" s="93" t="s">
        <v>32</v>
      </c>
      <c r="D555" s="94" t="s">
        <v>32</v>
      </c>
      <c r="E555" s="28"/>
      <c r="F555" s="99" t="str">
        <f t="shared" si="29"/>
        <v/>
      </c>
      <c r="G555" s="99" t="str">
        <f t="shared" si="30"/>
        <v/>
      </c>
    </row>
    <row r="556" spans="1:7" customFormat="1" x14ac:dyDescent="0.25">
      <c r="A556" s="22" t="s">
        <v>1348</v>
      </c>
      <c r="B556" s="39" t="s">
        <v>525</v>
      </c>
      <c r="C556" s="93" t="s">
        <v>32</v>
      </c>
      <c r="D556" s="94" t="s">
        <v>32</v>
      </c>
      <c r="E556" s="28"/>
      <c r="F556" s="99" t="str">
        <f t="shared" si="29"/>
        <v/>
      </c>
      <c r="G556" s="99" t="str">
        <f t="shared" si="30"/>
        <v/>
      </c>
    </row>
    <row r="557" spans="1:7" customFormat="1" x14ac:dyDescent="0.25">
      <c r="A557" s="22" t="s">
        <v>1349</v>
      </c>
      <c r="B557" s="39" t="s">
        <v>525</v>
      </c>
      <c r="C557" s="93" t="s">
        <v>32</v>
      </c>
      <c r="D557" s="94" t="s">
        <v>32</v>
      </c>
      <c r="E557" s="28"/>
      <c r="F557" s="99" t="str">
        <f t="shared" si="29"/>
        <v/>
      </c>
      <c r="G557" s="99" t="str">
        <f t="shared" si="30"/>
        <v/>
      </c>
    </row>
    <row r="558" spans="1:7" customFormat="1" x14ac:dyDescent="0.25">
      <c r="A558" s="22" t="s">
        <v>1350</v>
      </c>
      <c r="B558" s="39" t="s">
        <v>525</v>
      </c>
      <c r="C558" s="93" t="s">
        <v>32</v>
      </c>
      <c r="D558" s="94" t="s">
        <v>32</v>
      </c>
      <c r="E558" s="28"/>
      <c r="F558" s="99" t="str">
        <f t="shared" si="29"/>
        <v/>
      </c>
      <c r="G558" s="99" t="str">
        <f t="shared" si="30"/>
        <v/>
      </c>
    </row>
    <row r="559" spans="1:7" customFormat="1" x14ac:dyDescent="0.25">
      <c r="A559" s="22" t="s">
        <v>1351</v>
      </c>
      <c r="B559" s="39" t="s">
        <v>525</v>
      </c>
      <c r="C559" s="93" t="s">
        <v>32</v>
      </c>
      <c r="D559" s="94" t="s">
        <v>32</v>
      </c>
      <c r="E559" s="28"/>
      <c r="F559" s="99" t="str">
        <f t="shared" si="29"/>
        <v/>
      </c>
      <c r="G559" s="99" t="str">
        <f t="shared" si="30"/>
        <v/>
      </c>
    </row>
    <row r="560" spans="1:7" customFormat="1" x14ac:dyDescent="0.25">
      <c r="A560" s="22" t="s">
        <v>1352</v>
      </c>
      <c r="B560" s="39" t="s">
        <v>525</v>
      </c>
      <c r="C560" s="93" t="s">
        <v>32</v>
      </c>
      <c r="D560" s="94" t="s">
        <v>32</v>
      </c>
      <c r="E560" s="28"/>
      <c r="F560" s="99" t="str">
        <f t="shared" si="29"/>
        <v/>
      </c>
      <c r="G560" s="99" t="str">
        <f t="shared" si="30"/>
        <v/>
      </c>
    </row>
    <row r="561" spans="1:7" customFormat="1" x14ac:dyDescent="0.25">
      <c r="A561" s="22" t="s">
        <v>1353</v>
      </c>
      <c r="B561" s="39" t="s">
        <v>525</v>
      </c>
      <c r="C561" s="93" t="s">
        <v>32</v>
      </c>
      <c r="D561" s="94" t="s">
        <v>32</v>
      </c>
      <c r="E561" s="28"/>
      <c r="F561" s="99" t="str">
        <f t="shared" si="29"/>
        <v/>
      </c>
      <c r="G561" s="99" t="str">
        <f t="shared" si="30"/>
        <v/>
      </c>
    </row>
    <row r="562" spans="1:7" customFormat="1" x14ac:dyDescent="0.25">
      <c r="A562" s="22" t="s">
        <v>1354</v>
      </c>
      <c r="B562" s="39" t="s">
        <v>525</v>
      </c>
      <c r="C562" s="93" t="s">
        <v>32</v>
      </c>
      <c r="D562" s="94" t="s">
        <v>32</v>
      </c>
      <c r="E562" s="28"/>
      <c r="F562" s="99" t="str">
        <f t="shared" si="29"/>
        <v/>
      </c>
      <c r="G562" s="99" t="str">
        <f t="shared" si="30"/>
        <v/>
      </c>
    </row>
    <row r="563" spans="1:7" customFormat="1" x14ac:dyDescent="0.25">
      <c r="A563" s="22" t="s">
        <v>1355</v>
      </c>
      <c r="B563" s="39" t="s">
        <v>525</v>
      </c>
      <c r="C563" s="93" t="s">
        <v>32</v>
      </c>
      <c r="D563" s="94" t="s">
        <v>32</v>
      </c>
      <c r="E563" s="28"/>
      <c r="F563" s="99" t="str">
        <f t="shared" si="29"/>
        <v/>
      </c>
      <c r="G563" s="99" t="str">
        <f t="shared" si="30"/>
        <v/>
      </c>
    </row>
    <row r="564" spans="1:7" customFormat="1" x14ac:dyDescent="0.25">
      <c r="A564" s="22" t="s">
        <v>1356</v>
      </c>
      <c r="B564" s="39" t="s">
        <v>525</v>
      </c>
      <c r="C564" s="93" t="s">
        <v>32</v>
      </c>
      <c r="D564" s="94" t="s">
        <v>32</v>
      </c>
      <c r="E564" s="28"/>
      <c r="F564" s="99" t="str">
        <f t="shared" si="29"/>
        <v/>
      </c>
      <c r="G564" s="99" t="str">
        <f t="shared" si="30"/>
        <v/>
      </c>
    </row>
    <row r="565" spans="1:7" customFormat="1" x14ac:dyDescent="0.25">
      <c r="A565" s="22" t="s">
        <v>1357</v>
      </c>
      <c r="B565" s="39" t="s">
        <v>525</v>
      </c>
      <c r="C565" s="93" t="s">
        <v>32</v>
      </c>
      <c r="D565" s="94" t="s">
        <v>32</v>
      </c>
      <c r="E565" s="28"/>
      <c r="F565" s="99" t="str">
        <f t="shared" si="29"/>
        <v/>
      </c>
      <c r="G565" s="99" t="str">
        <f t="shared" si="30"/>
        <v/>
      </c>
    </row>
    <row r="566" spans="1:7" customFormat="1" x14ac:dyDescent="0.25">
      <c r="A566" s="22" t="s">
        <v>1358</v>
      </c>
      <c r="B566" s="39" t="s">
        <v>1089</v>
      </c>
      <c r="C566" s="93" t="s">
        <v>32</v>
      </c>
      <c r="D566" s="94" t="s">
        <v>32</v>
      </c>
      <c r="E566" s="28"/>
      <c r="F566" s="99" t="str">
        <f t="shared" si="29"/>
        <v/>
      </c>
      <c r="G566" s="99" t="str">
        <f t="shared" si="30"/>
        <v/>
      </c>
    </row>
    <row r="567" spans="1:7" customFormat="1" x14ac:dyDescent="0.25">
      <c r="A567" s="22" t="s">
        <v>1359</v>
      </c>
      <c r="B567" s="39" t="s">
        <v>91</v>
      </c>
      <c r="C567" s="93">
        <f>SUM(C549:C566)</f>
        <v>0</v>
      </c>
      <c r="D567" s="94">
        <f>SUM(D549:D566)</f>
        <v>0</v>
      </c>
      <c r="E567" s="28"/>
      <c r="F567" s="90">
        <f>SUM(F549:F566)</f>
        <v>0</v>
      </c>
      <c r="G567" s="90">
        <f>SUM(G549:G566)</f>
        <v>0</v>
      </c>
    </row>
    <row r="568" spans="1:7" customFormat="1" x14ac:dyDescent="0.25">
      <c r="A568" s="22" t="s">
        <v>1360</v>
      </c>
      <c r="B568" s="39"/>
      <c r="C568" s="22"/>
      <c r="D568" s="22"/>
      <c r="E568" s="28"/>
      <c r="F568" s="28"/>
      <c r="G568" s="28"/>
    </row>
    <row r="569" spans="1:7" customFormat="1" x14ac:dyDescent="0.25">
      <c r="A569" s="22" t="s">
        <v>1361</v>
      </c>
      <c r="B569" s="39"/>
      <c r="C569" s="22"/>
      <c r="D569" s="22"/>
      <c r="E569" s="28"/>
      <c r="F569" s="28"/>
      <c r="G569" s="28"/>
    </row>
    <row r="570" spans="1:7" customFormat="1" x14ac:dyDescent="0.25">
      <c r="A570" s="22" t="s">
        <v>1362</v>
      </c>
      <c r="B570" s="39"/>
      <c r="C570" s="22"/>
      <c r="D570" s="22"/>
      <c r="E570" s="28"/>
      <c r="F570" s="28"/>
      <c r="G570" s="28"/>
    </row>
    <row r="571" spans="1:7" customFormat="1" x14ac:dyDescent="0.25">
      <c r="A571" s="98"/>
      <c r="B571" s="98" t="s">
        <v>1255</v>
      </c>
      <c r="C571" s="41" t="s">
        <v>60</v>
      </c>
      <c r="D571" s="41" t="s">
        <v>1047</v>
      </c>
      <c r="E571" s="41"/>
      <c r="F571" s="41" t="s">
        <v>433</v>
      </c>
      <c r="G571" s="41" t="s">
        <v>1049</v>
      </c>
    </row>
    <row r="572" spans="1:7" customFormat="1" x14ac:dyDescent="0.25">
      <c r="A572" s="22" t="s">
        <v>1363</v>
      </c>
      <c r="B572" s="39" t="s">
        <v>1038</v>
      </c>
      <c r="C572" s="93" t="s">
        <v>32</v>
      </c>
      <c r="D572" s="94" t="s">
        <v>32</v>
      </c>
      <c r="E572" s="28"/>
      <c r="F572" s="99" t="str">
        <f>IF($C$585=0,"",IF(C572="[for completion]","",IF(C572="","",C572/$C$585)))</f>
        <v/>
      </c>
      <c r="G572" s="99" t="str">
        <f>IF($D$585=0,"",IF(D572="[for completion]","",IF(D572="","",D572/$D$585)))</f>
        <v/>
      </c>
    </row>
    <row r="573" spans="1:7" customFormat="1" x14ac:dyDescent="0.25">
      <c r="A573" s="22" t="s">
        <v>1364</v>
      </c>
      <c r="B573" s="39" t="s">
        <v>1039</v>
      </c>
      <c r="C573" s="93" t="s">
        <v>32</v>
      </c>
      <c r="D573" s="94" t="s">
        <v>32</v>
      </c>
      <c r="E573" s="28"/>
      <c r="F573" s="99" t="str">
        <f>IF($C$585=0,"",IF(C573="[for completion]","",IF(C573="","",C573/$C$585)))</f>
        <v/>
      </c>
      <c r="G573" s="99" t="str">
        <f>IF($D$585=0,"",IF(D573="[for completion]","",IF(D573="","",D573/$D$585)))</f>
        <v/>
      </c>
    </row>
    <row r="574" spans="1:7" customFormat="1" x14ac:dyDescent="0.25">
      <c r="A574" s="22" t="s">
        <v>1365</v>
      </c>
      <c r="B574" s="39" t="s">
        <v>1202</v>
      </c>
      <c r="C574" s="93" t="s">
        <v>32</v>
      </c>
      <c r="D574" s="94" t="s">
        <v>32</v>
      </c>
      <c r="E574" s="28"/>
      <c r="F574" s="99" t="str">
        <f>IF($C$585=0,"",IF(C574="[for completion]","",IF(C574="","",C574/$C$585)))</f>
        <v/>
      </c>
      <c r="G574" s="99" t="str">
        <f>IF($D$585=0,"",IF(D574="[for completion]","",IF(D574="","",D574/$D$585)))</f>
        <v/>
      </c>
    </row>
    <row r="575" spans="1:7" customFormat="1" x14ac:dyDescent="0.25">
      <c r="A575" s="22" t="s">
        <v>1366</v>
      </c>
      <c r="B575" s="39" t="s">
        <v>1040</v>
      </c>
      <c r="C575" s="93" t="s">
        <v>32</v>
      </c>
      <c r="D575" s="94" t="s">
        <v>32</v>
      </c>
      <c r="E575" s="28"/>
      <c r="F575" s="99" t="str">
        <f>IF($C$585=0,"",IF(C575="[for completion]","",IF(C575="","",C575/$C$585)))</f>
        <v/>
      </c>
      <c r="G575" s="99" t="str">
        <f>IF($D$585=0,"",IF(D575="[for completion]","",IF(D575="","",D575/$D$585)))</f>
        <v/>
      </c>
    </row>
    <row r="576" spans="1:7" customFormat="1" x14ac:dyDescent="0.25">
      <c r="A576" s="22" t="s">
        <v>1367</v>
      </c>
      <c r="B576" s="39" t="s">
        <v>1041</v>
      </c>
      <c r="C576" s="93" t="s">
        <v>32</v>
      </c>
      <c r="D576" s="94" t="s">
        <v>32</v>
      </c>
      <c r="E576" s="28"/>
      <c r="F576" s="99" t="str">
        <f>IF($C$585=0,"",IF(C576="[for completion]","",IF(C576="","",C576/$C$585)))</f>
        <v/>
      </c>
      <c r="G576" s="99" t="str">
        <f>IF($D$585=0,"",IF(D576="[for completion]","",IF(D576="","",D576/$D$585)))</f>
        <v/>
      </c>
    </row>
    <row r="577" spans="1:7" customFormat="1" x14ac:dyDescent="0.25">
      <c r="A577" s="22" t="s">
        <v>1368</v>
      </c>
      <c r="B577" s="39" t="s">
        <v>1042</v>
      </c>
      <c r="C577" s="93" t="s">
        <v>32</v>
      </c>
      <c r="D577" s="94" t="s">
        <v>32</v>
      </c>
      <c r="E577" s="28"/>
      <c r="F577" s="99" t="str">
        <f t="shared" ref="F577:F584" si="31">IF($C$585=0,"",IF(C577="[for completion]","",IF(C577="","",C577/$C$585)))</f>
        <v/>
      </c>
      <c r="G577" s="99" t="str">
        <f t="shared" ref="G577:G584" si="32">IF($D$585=0,"",IF(D577="[for completion]","",IF(D577="","",D577/$D$585)))</f>
        <v/>
      </c>
    </row>
    <row r="578" spans="1:7" customFormat="1" x14ac:dyDescent="0.25">
      <c r="A578" s="22" t="s">
        <v>1369</v>
      </c>
      <c r="B578" s="39" t="s">
        <v>1043</v>
      </c>
      <c r="C578" s="93" t="s">
        <v>32</v>
      </c>
      <c r="D578" s="94" t="s">
        <v>32</v>
      </c>
      <c r="E578" s="28"/>
      <c r="F578" s="99" t="str">
        <f t="shared" si="31"/>
        <v/>
      </c>
      <c r="G578" s="99" t="str">
        <f t="shared" si="32"/>
        <v/>
      </c>
    </row>
    <row r="579" spans="1:7" customFormat="1" x14ac:dyDescent="0.25">
      <c r="A579" s="22" t="s">
        <v>1370</v>
      </c>
      <c r="B579" s="39" t="s">
        <v>1044</v>
      </c>
      <c r="C579" s="93" t="s">
        <v>32</v>
      </c>
      <c r="D579" s="94" t="s">
        <v>32</v>
      </c>
      <c r="E579" s="28"/>
      <c r="F579" s="99" t="str">
        <f t="shared" si="31"/>
        <v/>
      </c>
      <c r="G579" s="99" t="str">
        <f t="shared" si="32"/>
        <v/>
      </c>
    </row>
    <row r="580" spans="1:7" customFormat="1" x14ac:dyDescent="0.25">
      <c r="A580" s="22" t="s">
        <v>1371</v>
      </c>
      <c r="B580" s="39" t="s">
        <v>1451</v>
      </c>
      <c r="C580" s="93" t="s">
        <v>32</v>
      </c>
      <c r="D580" s="22" t="s">
        <v>32</v>
      </c>
      <c r="E580" s="28"/>
      <c r="F580" s="99" t="str">
        <f t="shared" si="31"/>
        <v/>
      </c>
      <c r="G580" s="99" t="str">
        <f t="shared" si="32"/>
        <v/>
      </c>
    </row>
    <row r="581" spans="1:7" customFormat="1" x14ac:dyDescent="0.25">
      <c r="A581" s="22" t="s">
        <v>1372</v>
      </c>
      <c r="B581" s="22" t="s">
        <v>1454</v>
      </c>
      <c r="C581" s="93" t="s">
        <v>32</v>
      </c>
      <c r="D581" s="22" t="s">
        <v>32</v>
      </c>
      <c r="F581" s="99" t="str">
        <f t="shared" si="31"/>
        <v/>
      </c>
      <c r="G581" s="99" t="str">
        <f t="shared" si="32"/>
        <v/>
      </c>
    </row>
    <row r="582" spans="1:7" customFormat="1" x14ac:dyDescent="0.25">
      <c r="A582" s="22" t="s">
        <v>1373</v>
      </c>
      <c r="B582" s="22" t="s">
        <v>1452</v>
      </c>
      <c r="C582" s="93" t="s">
        <v>32</v>
      </c>
      <c r="D582" s="22" t="s">
        <v>32</v>
      </c>
      <c r="F582" s="99" t="str">
        <f t="shared" si="31"/>
        <v/>
      </c>
      <c r="G582" s="99" t="str">
        <f t="shared" si="32"/>
        <v/>
      </c>
    </row>
    <row r="583" spans="1:7" customFormat="1" x14ac:dyDescent="0.25">
      <c r="A583" s="22" t="s">
        <v>1463</v>
      </c>
      <c r="B583" s="39" t="s">
        <v>1453</v>
      </c>
      <c r="C583" s="93" t="s">
        <v>32</v>
      </c>
      <c r="D583" s="22" t="s">
        <v>32</v>
      </c>
      <c r="E583" s="28"/>
      <c r="F583" s="99" t="str">
        <f t="shared" si="31"/>
        <v/>
      </c>
      <c r="G583" s="99" t="str">
        <f t="shared" si="32"/>
        <v/>
      </c>
    </row>
    <row r="584" spans="1:7" customFormat="1" x14ac:dyDescent="0.25">
      <c r="A584" s="22" t="s">
        <v>1464</v>
      </c>
      <c r="B584" s="22" t="s">
        <v>1089</v>
      </c>
      <c r="C584" s="93" t="s">
        <v>32</v>
      </c>
      <c r="D584" s="94" t="s">
        <v>32</v>
      </c>
      <c r="E584" s="28"/>
      <c r="F584" s="99" t="str">
        <f t="shared" si="31"/>
        <v/>
      </c>
      <c r="G584" s="99" t="str">
        <f t="shared" si="32"/>
        <v/>
      </c>
    </row>
    <row r="585" spans="1:7" customFormat="1" x14ac:dyDescent="0.25">
      <c r="A585" s="22" t="s">
        <v>1465</v>
      </c>
      <c r="B585" s="39" t="s">
        <v>91</v>
      </c>
      <c r="C585" s="93">
        <f>SUM(C572:C584)</f>
        <v>0</v>
      </c>
      <c r="D585" s="94">
        <f>SUM(D572:D584)</f>
        <v>0</v>
      </c>
      <c r="E585" s="28"/>
      <c r="F585" s="90">
        <f>SUM(F572:F584)</f>
        <v>0</v>
      </c>
      <c r="G585" s="90">
        <f>SUM(G572:G584)</f>
        <v>0</v>
      </c>
    </row>
    <row r="586" spans="1:7" customFormat="1" x14ac:dyDescent="0.25">
      <c r="A586" s="22" t="s">
        <v>1374</v>
      </c>
      <c r="B586" s="39"/>
      <c r="C586" s="93"/>
      <c r="D586" s="94"/>
      <c r="E586" s="28"/>
      <c r="F586" s="99"/>
      <c r="G586" s="99"/>
    </row>
    <row r="587" spans="1:7" customFormat="1" x14ac:dyDescent="0.25">
      <c r="A587" s="22" t="s">
        <v>1466</v>
      </c>
      <c r="B587" s="39"/>
      <c r="C587" s="93"/>
      <c r="D587" s="94"/>
      <c r="E587" s="28"/>
      <c r="F587" s="99"/>
      <c r="G587" s="99"/>
    </row>
    <row r="588" spans="1:7" customFormat="1" x14ac:dyDescent="0.25">
      <c r="A588" s="22" t="s">
        <v>1467</v>
      </c>
      <c r="B588" s="39"/>
      <c r="C588" s="93"/>
      <c r="D588" s="94"/>
      <c r="E588" s="28"/>
      <c r="F588" s="99"/>
      <c r="G588" s="99"/>
    </row>
    <row r="589" spans="1:7" customFormat="1" x14ac:dyDescent="0.25">
      <c r="A589" s="22" t="s">
        <v>1468</v>
      </c>
      <c r="B589" s="39"/>
      <c r="C589" s="93"/>
      <c r="D589" s="94"/>
      <c r="E589" s="28"/>
      <c r="F589" s="99"/>
      <c r="G589" s="99"/>
    </row>
    <row r="590" spans="1:7" customFormat="1" x14ac:dyDescent="0.25">
      <c r="A590" s="22" t="s">
        <v>1469</v>
      </c>
      <c r="B590" s="39"/>
      <c r="C590" s="93"/>
      <c r="D590" s="94"/>
      <c r="E590" s="28"/>
      <c r="F590" s="99"/>
      <c r="G590" s="99"/>
    </row>
    <row r="591" spans="1:7" customFormat="1" x14ac:dyDescent="0.25">
      <c r="A591" s="22" t="s">
        <v>1470</v>
      </c>
      <c r="B591" s="39"/>
      <c r="C591" s="93"/>
      <c r="D591" s="94"/>
      <c r="E591" s="28"/>
      <c r="F591" s="99" t="str">
        <f>IF($C$585=0,"",IF(C591="[for completion]","",IF(C591="","",C591/$C$585)))</f>
        <v/>
      </c>
      <c r="G591" s="99" t="str">
        <f>IF($D$585=0,"",IF(D591="[for completion]","",IF(D591="","",D591/$D$585)))</f>
        <v/>
      </c>
    </row>
    <row r="592" spans="1:7" customFormat="1" x14ac:dyDescent="0.25">
      <c r="A592" s="22" t="s">
        <v>1471</v>
      </c>
    </row>
    <row r="593" spans="1:7" customFormat="1" x14ac:dyDescent="0.25">
      <c r="A593" s="22" t="s">
        <v>1472</v>
      </c>
    </row>
    <row r="594" spans="1:7" x14ac:dyDescent="0.25">
      <c r="A594" s="22" t="s">
        <v>1473</v>
      </c>
    </row>
    <row r="595" spans="1:7" x14ac:dyDescent="0.25">
      <c r="A595" s="22" t="s">
        <v>1475</v>
      </c>
    </row>
    <row r="596" spans="1:7" x14ac:dyDescent="0.25">
      <c r="A596" s="98"/>
      <c r="B596" s="98" t="s">
        <v>1256</v>
      </c>
      <c r="C596" s="41" t="s">
        <v>60</v>
      </c>
      <c r="D596" s="41" t="s">
        <v>1047</v>
      </c>
      <c r="E596" s="41"/>
      <c r="F596" s="41" t="s">
        <v>432</v>
      </c>
      <c r="G596" s="41" t="s">
        <v>1049</v>
      </c>
    </row>
    <row r="597" spans="1:7" x14ac:dyDescent="0.25">
      <c r="A597" s="22" t="s">
        <v>1375</v>
      </c>
      <c r="B597" s="39" t="s">
        <v>1168</v>
      </c>
      <c r="C597" s="93" t="s">
        <v>32</v>
      </c>
      <c r="D597" s="94" t="s">
        <v>32</v>
      </c>
      <c r="E597" s="28"/>
      <c r="F597" s="99" t="str">
        <f>IF($C$601=0,"",IF(C597="[for completion]","",IF(C597="","",C597/$C$601)))</f>
        <v/>
      </c>
      <c r="G597" s="99" t="str">
        <f>IF($D$601=0,"",IF(D597="[for completion]","",IF(D597="","",D597/$D$601)))</f>
        <v/>
      </c>
    </row>
    <row r="598" spans="1:7" x14ac:dyDescent="0.25">
      <c r="A598" s="22" t="s">
        <v>1376</v>
      </c>
      <c r="B598" s="111" t="s">
        <v>1169</v>
      </c>
      <c r="C598" s="93" t="s">
        <v>32</v>
      </c>
      <c r="D598" s="94" t="s">
        <v>32</v>
      </c>
      <c r="E598" s="28"/>
      <c r="F598" s="99" t="str">
        <f>IF($C$601=0,"",IF(C598="[for completion]","",IF(C598="","",C598/$C$601)))</f>
        <v/>
      </c>
      <c r="G598" s="99" t="str">
        <f>IF($D$601=0,"",IF(D598="[for completion]","",IF(D598="","",D598/$D$601)))</f>
        <v/>
      </c>
    </row>
    <row r="599" spans="1:7" x14ac:dyDescent="0.25">
      <c r="A599" s="22" t="s">
        <v>1377</v>
      </c>
      <c r="B599" s="39" t="s">
        <v>1046</v>
      </c>
      <c r="C599" s="93" t="s">
        <v>32</v>
      </c>
      <c r="D599" s="94" t="s">
        <v>32</v>
      </c>
      <c r="E599" s="28"/>
      <c r="F599" s="99" t="str">
        <f>IF($C$601=0,"",IF(C599="[for completion]","",IF(C599="","",C599/$C$601)))</f>
        <v/>
      </c>
      <c r="G599" s="99" t="str">
        <f>IF($D$601=0,"",IF(D599="[for completion]","",IF(D599="","",D599/$D$601)))</f>
        <v/>
      </c>
    </row>
    <row r="600" spans="1:7" x14ac:dyDescent="0.25">
      <c r="A600" s="22" t="s">
        <v>1378</v>
      </c>
      <c r="B600" s="22" t="s">
        <v>1089</v>
      </c>
      <c r="C600" s="93" t="s">
        <v>32</v>
      </c>
      <c r="D600" s="94" t="s">
        <v>32</v>
      </c>
      <c r="E600" s="28"/>
      <c r="F600" s="99" t="str">
        <f>IF($C$601=0,"",IF(C600="[for completion]","",IF(C600="","",C600/$C$601)))</f>
        <v/>
      </c>
      <c r="G600" s="99" t="str">
        <f>IF($D$601=0,"",IF(D600="[for completion]","",IF(D600="","",D600/$D$601)))</f>
        <v/>
      </c>
    </row>
    <row r="601" spans="1:7" x14ac:dyDescent="0.25">
      <c r="A601" s="22" t="s">
        <v>1379</v>
      </c>
      <c r="B601" s="39" t="s">
        <v>91</v>
      </c>
      <c r="C601" s="93">
        <f>SUM(C597:C600)</f>
        <v>0</v>
      </c>
      <c r="D601" s="94">
        <f>SUM(D597:D600)</f>
        <v>0</v>
      </c>
      <c r="E601" s="28"/>
      <c r="F601" s="90">
        <f>SUM(F597:F600)</f>
        <v>0</v>
      </c>
      <c r="G601" s="90">
        <f>SUM(G597:G600)</f>
        <v>0</v>
      </c>
    </row>
    <row r="603" spans="1:7" x14ac:dyDescent="0.25">
      <c r="A603" s="98"/>
      <c r="B603" s="98" t="s">
        <v>1519</v>
      </c>
      <c r="C603" s="98" t="s">
        <v>1441</v>
      </c>
      <c r="D603" s="98" t="s">
        <v>1444</v>
      </c>
      <c r="E603" s="98"/>
      <c r="F603" s="98" t="s">
        <v>1443</v>
      </c>
      <c r="G603" s="42" t="s">
        <v>1529</v>
      </c>
    </row>
    <row r="604" spans="1:7" x14ac:dyDescent="0.25">
      <c r="A604" s="22" t="s">
        <v>1380</v>
      </c>
      <c r="B604" s="39" t="s">
        <v>718</v>
      </c>
      <c r="C604" s="113" t="s">
        <v>32</v>
      </c>
      <c r="D604" s="113" t="s">
        <v>32</v>
      </c>
      <c r="E604" s="124"/>
      <c r="F604" s="113" t="s">
        <v>32</v>
      </c>
      <c r="G604" s="113" t="s">
        <v>32</v>
      </c>
    </row>
    <row r="605" spans="1:7" x14ac:dyDescent="0.25">
      <c r="A605" s="22" t="s">
        <v>1381</v>
      </c>
      <c r="B605" s="39" t="s">
        <v>719</v>
      </c>
      <c r="C605" s="113" t="s">
        <v>32</v>
      </c>
      <c r="D605" s="113" t="s">
        <v>32</v>
      </c>
      <c r="E605" s="124"/>
      <c r="F605" s="113" t="s">
        <v>32</v>
      </c>
      <c r="G605" s="113" t="s">
        <v>32</v>
      </c>
    </row>
    <row r="606" spans="1:7" x14ac:dyDescent="0.25">
      <c r="A606" s="22" t="s">
        <v>1382</v>
      </c>
      <c r="B606" s="39" t="s">
        <v>720</v>
      </c>
      <c r="C606" s="113" t="s">
        <v>32</v>
      </c>
      <c r="D606" s="113" t="s">
        <v>32</v>
      </c>
      <c r="E606" s="124"/>
      <c r="F606" s="113" t="s">
        <v>32</v>
      </c>
      <c r="G606" s="113" t="s">
        <v>32</v>
      </c>
    </row>
    <row r="607" spans="1:7" x14ac:dyDescent="0.25">
      <c r="A607" s="22" t="s">
        <v>1383</v>
      </c>
      <c r="B607" s="39" t="s">
        <v>721</v>
      </c>
      <c r="C607" s="113" t="s">
        <v>32</v>
      </c>
      <c r="D607" s="113" t="s">
        <v>32</v>
      </c>
      <c r="E607" s="124"/>
      <c r="F607" s="113" t="s">
        <v>32</v>
      </c>
      <c r="G607" s="113" t="s">
        <v>32</v>
      </c>
    </row>
    <row r="608" spans="1:7" x14ac:dyDescent="0.25">
      <c r="A608" s="22" t="s">
        <v>1384</v>
      </c>
      <c r="B608" s="39" t="s">
        <v>722</v>
      </c>
      <c r="C608" s="113" t="s">
        <v>32</v>
      </c>
      <c r="D608" s="113" t="s">
        <v>32</v>
      </c>
      <c r="E608" s="124"/>
      <c r="F608" s="113" t="s">
        <v>32</v>
      </c>
      <c r="G608" s="113" t="s">
        <v>32</v>
      </c>
    </row>
    <row r="609" spans="1:7" x14ac:dyDescent="0.25">
      <c r="A609" s="22" t="s">
        <v>1385</v>
      </c>
      <c r="B609" s="39" t="s">
        <v>723</v>
      </c>
      <c r="C609" s="113" t="s">
        <v>32</v>
      </c>
      <c r="D609" s="113" t="s">
        <v>32</v>
      </c>
      <c r="E609" s="124"/>
      <c r="F609" s="113" t="s">
        <v>32</v>
      </c>
      <c r="G609" s="113" t="s">
        <v>32</v>
      </c>
    </row>
    <row r="610" spans="1:7" x14ac:dyDescent="0.25">
      <c r="A610" s="22" t="s">
        <v>1386</v>
      </c>
      <c r="B610" s="39" t="s">
        <v>724</v>
      </c>
      <c r="C610" s="113" t="s">
        <v>32</v>
      </c>
      <c r="D610" s="113" t="s">
        <v>32</v>
      </c>
      <c r="E610" s="124"/>
      <c r="F610" s="113" t="s">
        <v>32</v>
      </c>
      <c r="G610" s="113" t="s">
        <v>32</v>
      </c>
    </row>
    <row r="611" spans="1:7" x14ac:dyDescent="0.25">
      <c r="A611" s="22" t="s">
        <v>1387</v>
      </c>
      <c r="B611" s="39" t="s">
        <v>1164</v>
      </c>
      <c r="C611" s="113" t="s">
        <v>32</v>
      </c>
      <c r="D611" s="113" t="s">
        <v>32</v>
      </c>
      <c r="E611" s="124"/>
      <c r="F611" s="113" t="s">
        <v>32</v>
      </c>
      <c r="G611" s="113" t="s">
        <v>32</v>
      </c>
    </row>
    <row r="612" spans="1:7" x14ac:dyDescent="0.25">
      <c r="A612" s="22" t="s">
        <v>1388</v>
      </c>
      <c r="B612" s="39" t="s">
        <v>1165</v>
      </c>
      <c r="C612" s="113" t="s">
        <v>32</v>
      </c>
      <c r="D612" s="113" t="s">
        <v>32</v>
      </c>
      <c r="E612" s="124"/>
      <c r="F612" s="113" t="s">
        <v>32</v>
      </c>
      <c r="G612" s="113" t="s">
        <v>32</v>
      </c>
    </row>
    <row r="613" spans="1:7" x14ac:dyDescent="0.25">
      <c r="A613" s="22" t="s">
        <v>1389</v>
      </c>
      <c r="B613" s="39" t="s">
        <v>1166</v>
      </c>
      <c r="C613" s="113" t="s">
        <v>32</v>
      </c>
      <c r="D613" s="113" t="s">
        <v>32</v>
      </c>
      <c r="E613" s="124"/>
      <c r="F613" s="113" t="s">
        <v>32</v>
      </c>
      <c r="G613" s="113" t="s">
        <v>32</v>
      </c>
    </row>
    <row r="614" spans="1:7" x14ac:dyDescent="0.25">
      <c r="A614" s="22" t="s">
        <v>1390</v>
      </c>
      <c r="B614" s="39" t="s">
        <v>725</v>
      </c>
      <c r="C614" s="113" t="s">
        <v>32</v>
      </c>
      <c r="D614" s="113" t="s">
        <v>32</v>
      </c>
      <c r="E614" s="124"/>
      <c r="F614" s="113" t="s">
        <v>32</v>
      </c>
      <c r="G614" s="113" t="s">
        <v>32</v>
      </c>
    </row>
    <row r="615" spans="1:7" x14ac:dyDescent="0.25">
      <c r="A615" s="22" t="s">
        <v>1391</v>
      </c>
      <c r="B615" s="39" t="s">
        <v>1514</v>
      </c>
      <c r="C615" s="113" t="s">
        <v>32</v>
      </c>
      <c r="D615" s="113" t="s">
        <v>32</v>
      </c>
      <c r="E615" s="124"/>
      <c r="F615" s="113" t="s">
        <v>32</v>
      </c>
      <c r="G615" s="113" t="s">
        <v>32</v>
      </c>
    </row>
    <row r="616" spans="1:7" x14ac:dyDescent="0.25">
      <c r="A616" s="22" t="s">
        <v>1392</v>
      </c>
      <c r="B616" s="39" t="s">
        <v>89</v>
      </c>
      <c r="C616" s="113" t="s">
        <v>32</v>
      </c>
      <c r="D616" s="113" t="s">
        <v>32</v>
      </c>
      <c r="E616" s="124"/>
      <c r="F616" s="113" t="s">
        <v>32</v>
      </c>
      <c r="G616" s="113" t="s">
        <v>32</v>
      </c>
    </row>
    <row r="617" spans="1:7" x14ac:dyDescent="0.25">
      <c r="A617" s="22" t="s">
        <v>1393</v>
      </c>
      <c r="B617" s="39" t="s">
        <v>91</v>
      </c>
      <c r="C617" s="93">
        <f>SUM(C604:C616)</f>
        <v>0</v>
      </c>
      <c r="D617" s="93">
        <f>SUM(D604:D616)</f>
        <v>0</v>
      </c>
      <c r="E617" s="20"/>
      <c r="F617" s="93"/>
      <c r="G617" s="99" t="str">
        <f>IF($D$393=0,"",IF(#REF!="[For completion]","",#REF!/$D$393))</f>
        <v/>
      </c>
    </row>
    <row r="618" spans="1:7" x14ac:dyDescent="0.25">
      <c r="A618" s="22" t="s">
        <v>1394</v>
      </c>
      <c r="B618" s="22" t="s">
        <v>1440</v>
      </c>
      <c r="C618"/>
      <c r="D618"/>
      <c r="E618"/>
      <c r="F618" s="113" t="s">
        <v>32</v>
      </c>
      <c r="G618" s="99" t="str">
        <f>IF($D$622=0,"",IF(D617="[for completion]","",IF(D617="","",D617/$D$622)))</f>
        <v/>
      </c>
    </row>
    <row r="619" spans="1:7" x14ac:dyDescent="0.25">
      <c r="A619" s="22" t="s">
        <v>1395</v>
      </c>
      <c r="G619" s="99" t="str">
        <f>IF($D$622=0,"",IF(D618="[for completion]","",IF(D618="","",D618/$D$622)))</f>
        <v/>
      </c>
    </row>
    <row r="620" spans="1:7" x14ac:dyDescent="0.25">
      <c r="A620" s="22" t="s">
        <v>1396</v>
      </c>
      <c r="B620" s="39"/>
      <c r="C620" s="93"/>
      <c r="D620" s="94"/>
      <c r="E620" s="20"/>
      <c r="F620" s="99"/>
      <c r="G620" s="99" t="str">
        <f t="shared" ref="G620:G622" si="33">IF($D$622=0,"",IF(D620="[for completion]","",IF(D620="","",D620/$D$622)))</f>
        <v/>
      </c>
    </row>
    <row r="621" spans="1:7" x14ac:dyDescent="0.25">
      <c r="A621" s="22" t="s">
        <v>1397</v>
      </c>
      <c r="B621" s="39"/>
      <c r="C621" s="93"/>
      <c r="D621" s="94"/>
      <c r="E621" s="20"/>
      <c r="F621" s="99"/>
      <c r="G621" s="99" t="str">
        <f t="shared" si="33"/>
        <v/>
      </c>
    </row>
    <row r="622" spans="1:7" x14ac:dyDescent="0.25">
      <c r="A622" s="22" t="s">
        <v>1398</v>
      </c>
      <c r="B622" s="39"/>
      <c r="C622" s="93"/>
      <c r="D622" s="94"/>
      <c r="E622" s="20"/>
      <c r="F622" s="99"/>
      <c r="G622" s="99" t="str">
        <f t="shared" si="33"/>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9"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6">
    <tabColor rgb="FFE36E00"/>
  </sheetPr>
  <dimension ref="A1:C403"/>
  <sheetViews>
    <sheetView zoomScale="75" zoomScaleNormal="75" workbookViewId="0"/>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726</v>
      </c>
      <c r="B1" s="19"/>
      <c r="C1" s="130" t="s">
        <v>1533</v>
      </c>
    </row>
    <row r="2" spans="1:3" x14ac:dyDescent="0.25">
      <c r="B2" s="20"/>
      <c r="C2" s="20"/>
    </row>
    <row r="3" spans="1:3" x14ac:dyDescent="0.25">
      <c r="A3" s="65" t="s">
        <v>727</v>
      </c>
      <c r="B3" s="66"/>
      <c r="C3" s="20"/>
    </row>
    <row r="4" spans="1:3" x14ac:dyDescent="0.25">
      <c r="C4" s="20"/>
    </row>
    <row r="5" spans="1:3" ht="37.5" x14ac:dyDescent="0.25">
      <c r="A5" s="33" t="s">
        <v>30</v>
      </c>
      <c r="B5" s="33" t="s">
        <v>728</v>
      </c>
      <c r="C5" s="67" t="s">
        <v>993</v>
      </c>
    </row>
    <row r="6" spans="1:3" ht="30" x14ac:dyDescent="0.25">
      <c r="A6" s="1" t="s">
        <v>729</v>
      </c>
      <c r="B6" s="36" t="s">
        <v>1479</v>
      </c>
      <c r="C6" s="125" t="s">
        <v>1478</v>
      </c>
    </row>
    <row r="7" spans="1:3" ht="30" x14ac:dyDescent="0.25">
      <c r="A7" s="1" t="s">
        <v>730</v>
      </c>
      <c r="B7" s="36" t="s">
        <v>1481</v>
      </c>
      <c r="C7" s="125" t="s">
        <v>1482</v>
      </c>
    </row>
    <row r="8" spans="1:3" ht="30" x14ac:dyDescent="0.25">
      <c r="A8" s="1" t="s">
        <v>731</v>
      </c>
      <c r="B8" s="36" t="s">
        <v>1480</v>
      </c>
      <c r="C8" s="125" t="s">
        <v>1483</v>
      </c>
    </row>
    <row r="9" spans="1:3" x14ac:dyDescent="0.25">
      <c r="A9" s="1" t="s">
        <v>732</v>
      </c>
      <c r="B9" s="36" t="s">
        <v>733</v>
      </c>
      <c r="C9" s="138" t="s">
        <v>1536</v>
      </c>
    </row>
    <row r="10" spans="1:3" ht="44.25" customHeight="1" x14ac:dyDescent="0.25">
      <c r="A10" s="1" t="s">
        <v>734</v>
      </c>
      <c r="B10" s="36" t="s">
        <v>948</v>
      </c>
      <c r="C10" s="138" t="s">
        <v>1537</v>
      </c>
    </row>
    <row r="11" spans="1:3" ht="54.75" customHeight="1" x14ac:dyDescent="0.25">
      <c r="A11" s="1" t="s">
        <v>735</v>
      </c>
      <c r="B11" s="36" t="s">
        <v>736</v>
      </c>
      <c r="C11" s="138" t="s">
        <v>1538</v>
      </c>
    </row>
    <row r="12" spans="1:3" ht="90" x14ac:dyDescent="0.25">
      <c r="A12" s="1" t="s">
        <v>737</v>
      </c>
      <c r="B12" s="36" t="s">
        <v>1438</v>
      </c>
      <c r="C12" s="138" t="s">
        <v>1539</v>
      </c>
    </row>
    <row r="13" spans="1:3" ht="60" x14ac:dyDescent="0.25">
      <c r="A13" s="1" t="s">
        <v>739</v>
      </c>
      <c r="B13" s="36" t="s">
        <v>738</v>
      </c>
      <c r="C13" s="138" t="s">
        <v>1540</v>
      </c>
    </row>
    <row r="14" spans="1:3" ht="90" x14ac:dyDescent="0.25">
      <c r="A14" s="1" t="s">
        <v>741</v>
      </c>
      <c r="B14" s="36" t="s">
        <v>740</v>
      </c>
      <c r="C14" s="138" t="s">
        <v>1541</v>
      </c>
    </row>
    <row r="15" spans="1:3" ht="45" x14ac:dyDescent="0.25">
      <c r="A15" s="1" t="s">
        <v>743</v>
      </c>
      <c r="B15" s="36" t="s">
        <v>742</v>
      </c>
      <c r="C15" s="138" t="s">
        <v>1542</v>
      </c>
    </row>
    <row r="16" spans="1:3" x14ac:dyDescent="0.25">
      <c r="A16" s="1" t="s">
        <v>745</v>
      </c>
      <c r="B16" s="36" t="s">
        <v>744</v>
      </c>
      <c r="C16" s="138" t="s">
        <v>1543</v>
      </c>
    </row>
    <row r="17" spans="1:3" ht="30" customHeight="1" x14ac:dyDescent="0.25">
      <c r="A17" s="1" t="s">
        <v>747</v>
      </c>
      <c r="B17" s="40" t="s">
        <v>746</v>
      </c>
      <c r="C17" s="138" t="s">
        <v>1544</v>
      </c>
    </row>
    <row r="18" spans="1:3" ht="30" x14ac:dyDescent="0.25">
      <c r="A18" s="1" t="s">
        <v>749</v>
      </c>
      <c r="B18" s="40" t="s">
        <v>748</v>
      </c>
      <c r="C18" s="138" t="s">
        <v>1545</v>
      </c>
    </row>
    <row r="19" spans="1:3" x14ac:dyDescent="0.25">
      <c r="A19" s="1" t="s">
        <v>1437</v>
      </c>
      <c r="B19" s="40" t="s">
        <v>750</v>
      </c>
      <c r="C19" s="138" t="s">
        <v>1546</v>
      </c>
    </row>
    <row r="20" spans="1:3" ht="30" x14ac:dyDescent="0.25">
      <c r="A20" s="1" t="s">
        <v>1439</v>
      </c>
      <c r="B20" s="36" t="s">
        <v>1436</v>
      </c>
      <c r="C20" s="138" t="s">
        <v>1547</v>
      </c>
    </row>
    <row r="21" spans="1:3" x14ac:dyDescent="0.25">
      <c r="A21" s="1" t="s">
        <v>751</v>
      </c>
      <c r="B21" s="37" t="s">
        <v>752</v>
      </c>
      <c r="C21" s="126"/>
    </row>
    <row r="22" spans="1:3" x14ac:dyDescent="0.25">
      <c r="A22" s="1" t="s">
        <v>753</v>
      </c>
      <c r="B22" s="126"/>
      <c r="C22" s="126"/>
    </row>
    <row r="23" spans="1:3" outlineLevel="1" x14ac:dyDescent="0.25">
      <c r="A23" s="1" t="s">
        <v>754</v>
      </c>
      <c r="B23" s="112"/>
      <c r="C23" s="112"/>
    </row>
    <row r="24" spans="1:3" outlineLevel="1" x14ac:dyDescent="0.25">
      <c r="A24" s="1" t="s">
        <v>755</v>
      </c>
      <c r="B24" s="64"/>
      <c r="C24" s="112"/>
    </row>
    <row r="25" spans="1:3" outlineLevel="1" x14ac:dyDescent="0.25">
      <c r="A25" s="1" t="s">
        <v>756</v>
      </c>
      <c r="B25" s="64"/>
      <c r="C25" s="112"/>
    </row>
    <row r="26" spans="1:3" outlineLevel="1" x14ac:dyDescent="0.25">
      <c r="A26" s="1" t="s">
        <v>1222</v>
      </c>
      <c r="B26" s="64"/>
      <c r="C26" s="112"/>
    </row>
    <row r="27" spans="1:3" outlineLevel="1" x14ac:dyDescent="0.25">
      <c r="A27" s="1" t="s">
        <v>1223</v>
      </c>
      <c r="B27" s="64"/>
      <c r="C27" s="112"/>
    </row>
    <row r="28" spans="1:3" ht="18.75" outlineLevel="1" x14ac:dyDescent="0.25">
      <c r="A28" s="33"/>
      <c r="B28" s="33" t="s">
        <v>1176</v>
      </c>
      <c r="C28" s="67" t="s">
        <v>993</v>
      </c>
    </row>
    <row r="29" spans="1:3" outlineLevel="1" x14ac:dyDescent="0.25">
      <c r="A29" s="1" t="s">
        <v>758</v>
      </c>
      <c r="B29" s="36" t="s">
        <v>1174</v>
      </c>
      <c r="C29" s="112" t="s">
        <v>32</v>
      </c>
    </row>
    <row r="30" spans="1:3" outlineLevel="1" x14ac:dyDescent="0.25">
      <c r="A30" s="1" t="s">
        <v>761</v>
      </c>
      <c r="B30" s="36" t="s">
        <v>1175</v>
      </c>
      <c r="C30" s="112" t="s">
        <v>32</v>
      </c>
    </row>
    <row r="31" spans="1:3" outlineLevel="1" x14ac:dyDescent="0.25">
      <c r="A31" s="1" t="s">
        <v>764</v>
      </c>
      <c r="B31" s="36" t="s">
        <v>1173</v>
      </c>
      <c r="C31" s="112" t="s">
        <v>32</v>
      </c>
    </row>
    <row r="32" spans="1:3" ht="30" outlineLevel="1" x14ac:dyDescent="0.25">
      <c r="A32" s="1" t="s">
        <v>767</v>
      </c>
      <c r="B32" s="128" t="s">
        <v>1517</v>
      </c>
      <c r="C32" s="112" t="s">
        <v>32</v>
      </c>
    </row>
    <row r="33" spans="1:3" outlineLevel="1" x14ac:dyDescent="0.25">
      <c r="A33" s="1" t="s">
        <v>768</v>
      </c>
      <c r="B33" s="127"/>
      <c r="C33" s="112"/>
    </row>
    <row r="34" spans="1:3" outlineLevel="1" x14ac:dyDescent="0.25">
      <c r="A34" s="1" t="s">
        <v>980</v>
      </c>
      <c r="B34" s="127"/>
      <c r="C34" s="112"/>
    </row>
    <row r="35" spans="1:3" outlineLevel="1" x14ac:dyDescent="0.25">
      <c r="A35" s="1" t="s">
        <v>1187</v>
      </c>
      <c r="B35" s="127"/>
      <c r="C35" s="112"/>
    </row>
    <row r="36" spans="1:3" outlineLevel="1" x14ac:dyDescent="0.25">
      <c r="A36" s="1" t="s">
        <v>1188</v>
      </c>
      <c r="B36" s="127"/>
      <c r="C36" s="112"/>
    </row>
    <row r="37" spans="1:3" outlineLevel="1" x14ac:dyDescent="0.25">
      <c r="A37" s="1" t="s">
        <v>1189</v>
      </c>
      <c r="B37" s="127"/>
      <c r="C37" s="112"/>
    </row>
    <row r="38" spans="1:3" outlineLevel="1" x14ac:dyDescent="0.25">
      <c r="A38" s="1" t="s">
        <v>1190</v>
      </c>
      <c r="B38" s="127"/>
      <c r="C38" s="112"/>
    </row>
    <row r="39" spans="1:3" outlineLevel="1" x14ac:dyDescent="0.25">
      <c r="A39" s="1" t="s">
        <v>1191</v>
      </c>
      <c r="B39" s="127"/>
      <c r="C39" s="112"/>
    </row>
    <row r="40" spans="1:3" outlineLevel="1" x14ac:dyDescent="0.25">
      <c r="A40" s="1" t="s">
        <v>1192</v>
      </c>
      <c r="B40"/>
      <c r="C40" s="112"/>
    </row>
    <row r="41" spans="1:3" outlineLevel="1" x14ac:dyDescent="0.25">
      <c r="A41" s="1" t="s">
        <v>1193</v>
      </c>
      <c r="B41" s="127"/>
      <c r="C41" s="112"/>
    </row>
    <row r="42" spans="1:3" outlineLevel="1" x14ac:dyDescent="0.25">
      <c r="A42" s="1" t="s">
        <v>1194</v>
      </c>
      <c r="B42" s="127"/>
      <c r="C42" s="112"/>
    </row>
    <row r="43" spans="1:3" outlineLevel="1" x14ac:dyDescent="0.25">
      <c r="A43" s="1" t="s">
        <v>1195</v>
      </c>
      <c r="B43" s="127"/>
      <c r="C43" s="112"/>
    </row>
    <row r="44" spans="1:3" ht="18.75" x14ac:dyDescent="0.25">
      <c r="A44" s="33"/>
      <c r="B44" s="33" t="s">
        <v>1177</v>
      </c>
      <c r="C44" s="67" t="s">
        <v>757</v>
      </c>
    </row>
    <row r="45" spans="1:3" x14ac:dyDescent="0.25">
      <c r="A45" s="1" t="s">
        <v>769</v>
      </c>
      <c r="B45" s="40" t="s">
        <v>759</v>
      </c>
      <c r="C45" s="22" t="s">
        <v>760</v>
      </c>
    </row>
    <row r="46" spans="1:3" x14ac:dyDescent="0.25">
      <c r="A46" s="1" t="s">
        <v>1179</v>
      </c>
      <c r="B46" s="40" t="s">
        <v>762</v>
      </c>
      <c r="C46" s="22" t="s">
        <v>763</v>
      </c>
    </row>
    <row r="47" spans="1:3" x14ac:dyDescent="0.25">
      <c r="A47" s="1" t="s">
        <v>1180</v>
      </c>
      <c r="B47" s="40" t="s">
        <v>765</v>
      </c>
      <c r="C47" s="22" t="s">
        <v>766</v>
      </c>
    </row>
    <row r="48" spans="1:3" outlineLevel="1" x14ac:dyDescent="0.25">
      <c r="A48" s="1" t="s">
        <v>771</v>
      </c>
      <c r="B48" s="128" t="s">
        <v>1525</v>
      </c>
      <c r="C48" s="112" t="s">
        <v>950</v>
      </c>
    </row>
    <row r="49" spans="1:3" outlineLevel="1" x14ac:dyDescent="0.25">
      <c r="A49" s="1" t="s">
        <v>772</v>
      </c>
      <c r="B49" s="115"/>
      <c r="C49" s="112"/>
    </row>
    <row r="50" spans="1:3" outlineLevel="1" x14ac:dyDescent="0.25">
      <c r="A50" s="1" t="s">
        <v>773</v>
      </c>
      <c r="B50" s="128"/>
      <c r="C50" s="112"/>
    </row>
    <row r="51" spans="1:3" ht="18.75" x14ac:dyDescent="0.25">
      <c r="A51" s="33"/>
      <c r="B51" s="33" t="s">
        <v>1178</v>
      </c>
      <c r="C51" s="67" t="s">
        <v>993</v>
      </c>
    </row>
    <row r="52" spans="1:3" x14ac:dyDescent="0.25">
      <c r="A52" s="1" t="s">
        <v>1181</v>
      </c>
      <c r="B52" s="36" t="s">
        <v>770</v>
      </c>
      <c r="C52" s="22" t="s">
        <v>32</v>
      </c>
    </row>
    <row r="53" spans="1:3" x14ac:dyDescent="0.25">
      <c r="A53" s="1" t="s">
        <v>1182</v>
      </c>
      <c r="B53" s="115"/>
      <c r="C53" s="126"/>
    </row>
    <row r="54" spans="1:3" x14ac:dyDescent="0.25">
      <c r="A54" s="1" t="s">
        <v>1183</v>
      </c>
      <c r="B54" s="115"/>
      <c r="C54" s="126"/>
    </row>
    <row r="55" spans="1:3" x14ac:dyDescent="0.25">
      <c r="A55" s="1" t="s">
        <v>1184</v>
      </c>
      <c r="B55" s="115"/>
      <c r="C55" s="126"/>
    </row>
    <row r="56" spans="1:3" x14ac:dyDescent="0.25">
      <c r="A56" s="1" t="s">
        <v>1185</v>
      </c>
      <c r="B56" s="115"/>
      <c r="C56" s="126"/>
    </row>
    <row r="57" spans="1:3" x14ac:dyDescent="0.25">
      <c r="A57" s="1" t="s">
        <v>1186</v>
      </c>
      <c r="B57" s="115"/>
      <c r="C57" s="126"/>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68"/>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39"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Disclaimer</vt:lpstr>
      <vt:lpstr>Introduction</vt:lpstr>
      <vt:lpstr>A. HTT General</vt:lpstr>
      <vt:lpstr>B1. HTT Mortgage Assets</vt:lpstr>
      <vt:lpstr>C. HTT Harmonised Glossary</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Atkins, H. (Harrison)</cp:lastModifiedBy>
  <cp:lastPrinted>2024-07-08T08:36:51Z</cp:lastPrinted>
  <dcterms:created xsi:type="dcterms:W3CDTF">2016-04-21T08:07:20Z</dcterms:created>
  <dcterms:modified xsi:type="dcterms:W3CDTF">2025-04-14T07:03:44Z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